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mesterszakra 4félév levelező" sheetId="9" r:id="rId1"/>
  </sheets>
  <definedNames>
    <definedName name="_xlnm.Print_Area" localSheetId="0">'mesterszakra 4félév levelező'!$A$5:$F$47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9" l="1"/>
  <c r="E54" i="9"/>
  <c r="E49" i="9"/>
  <c r="E39" i="9"/>
  <c r="E74" i="9"/>
  <c r="E38" i="9"/>
  <c r="E73" i="9"/>
  <c r="D39" i="9"/>
  <c r="D26" i="9"/>
  <c r="D74" i="9"/>
  <c r="D38" i="9"/>
  <c r="D25" i="9"/>
  <c r="D73" i="9" s="1"/>
  <c r="C25" i="9"/>
  <c r="G25" i="9" s="1"/>
  <c r="G73" i="9" s="1"/>
  <c r="C26" i="9"/>
  <c r="G26" i="9" s="1"/>
  <c r="E26" i="9"/>
  <c r="F26" i="9"/>
  <c r="E25" i="9"/>
  <c r="F25" i="9"/>
  <c r="F73" i="9" s="1"/>
  <c r="F38" i="9"/>
  <c r="F48" i="9"/>
  <c r="G58" i="9"/>
  <c r="G53" i="9"/>
  <c r="G48" i="9"/>
  <c r="C38" i="9"/>
  <c r="G38" i="9"/>
  <c r="G31" i="9"/>
  <c r="G49" i="9"/>
  <c r="F70" i="9"/>
  <c r="E70" i="9"/>
  <c r="D70" i="9"/>
  <c r="C70" i="9"/>
  <c r="G67" i="9"/>
  <c r="F67" i="9"/>
  <c r="E67" i="9"/>
  <c r="D67" i="9"/>
  <c r="C67" i="9"/>
  <c r="F66" i="9"/>
  <c r="E66" i="9"/>
  <c r="D66" i="9"/>
  <c r="C66" i="9"/>
  <c r="G66" i="9"/>
  <c r="G63" i="9"/>
  <c r="G59" i="9"/>
  <c r="E59" i="9"/>
  <c r="D59" i="9"/>
  <c r="C59" i="9"/>
  <c r="E58" i="9"/>
  <c r="D58" i="9"/>
  <c r="C58" i="9"/>
  <c r="G54" i="9"/>
  <c r="D54" i="9"/>
  <c r="C54" i="9"/>
  <c r="D53" i="9"/>
  <c r="C53" i="9"/>
  <c r="F49" i="9"/>
  <c r="D49" i="9"/>
  <c r="C49" i="9"/>
  <c r="C39" i="9"/>
  <c r="D48" i="9"/>
  <c r="C48" i="9"/>
  <c r="F39" i="9"/>
  <c r="G39" i="9"/>
  <c r="G32" i="9"/>
  <c r="C74" i="9" l="1"/>
  <c r="G74" i="9" s="1"/>
  <c r="C73" i="9"/>
</calcChain>
</file>

<file path=xl/sharedStrings.xml><?xml version="1.0" encoding="utf-8"?>
<sst xmlns="http://schemas.openxmlformats.org/spreadsheetml/2006/main" count="304" uniqueCount="164">
  <si>
    <t>Geográfus  mesterszakos képzettség birtokában természettudomány-környezettan szakos tanári oklevelet adó tanárképzés (120 kredit) levelező (2023-tól)</t>
  </si>
  <si>
    <t>Szakfelelős: Dr. Weiszburg Tamás</t>
  </si>
  <si>
    <t>Képzési koordinátor: Dr. Angyal Zsuzsanna</t>
  </si>
  <si>
    <t>Tárgykód</t>
  </si>
  <si>
    <t>Tárgynév</t>
  </si>
  <si>
    <t>Szemeszter</t>
  </si>
  <si>
    <t>Féléves óraszám</t>
  </si>
  <si>
    <t>Kr.</t>
  </si>
  <si>
    <t>Ért.</t>
  </si>
  <si>
    <t xml:space="preserve">Előfeltétel 1. </t>
  </si>
  <si>
    <t>Tantárgyfelelős</t>
  </si>
  <si>
    <t>Tárgyért felelős szervezeti egység neve</t>
  </si>
  <si>
    <t>Tárgynév angolul</t>
  </si>
  <si>
    <t>ea</t>
  </si>
  <si>
    <t>gy</t>
  </si>
  <si>
    <t>lgy</t>
  </si>
  <si>
    <t>szgy</t>
  </si>
  <si>
    <r>
      <t xml:space="preserve">e </t>
    </r>
    <r>
      <rPr>
        <i/>
        <sz val="10"/>
        <rFont val="Arial"/>
        <family val="2"/>
        <charset val="238"/>
      </rPr>
      <t>gy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</t>
    </r>
  </si>
  <si>
    <t>Szakterületi ismeretek (54 kredit)</t>
  </si>
  <si>
    <t> </t>
  </si>
  <si>
    <t xml:space="preserve">     kötelező tárgyak (51 kredit)</t>
  </si>
  <si>
    <t>term1a23vlr</t>
  </si>
  <si>
    <t>A természet 1 (Bevezetés)</t>
  </si>
  <si>
    <t>x</t>
  </si>
  <si>
    <t>K(5)</t>
  </si>
  <si>
    <t>Weiszburg Tamás</t>
  </si>
  <si>
    <t>Környezettudományi Centrum</t>
  </si>
  <si>
    <t>Nature 1 (introduction)</t>
  </si>
  <si>
    <t>kemalapa23vlr</t>
  </si>
  <si>
    <t>Kémiai alapok</t>
  </si>
  <si>
    <t>Zsélyné Ujvári Mária</t>
  </si>
  <si>
    <t>Chemistry basics</t>
  </si>
  <si>
    <t>kemia1a23vlr</t>
  </si>
  <si>
    <t>Kémia 1</t>
  </si>
  <si>
    <t>Chemistry 1</t>
  </si>
  <si>
    <t>kemia2a23vlr</t>
  </si>
  <si>
    <t>Kémia 2</t>
  </si>
  <si>
    <t>Gyj(5)</t>
  </si>
  <si>
    <t>Chemistry 2</t>
  </si>
  <si>
    <t>kemia3a23vlr</t>
  </si>
  <si>
    <t>Kémia 3</t>
  </si>
  <si>
    <t>Zsély István</t>
  </si>
  <si>
    <t>Chemistry 3</t>
  </si>
  <si>
    <t>fizalapa23vlr</t>
  </si>
  <si>
    <t>Fizikai alapok</t>
  </si>
  <si>
    <t>Jenei Péter</t>
  </si>
  <si>
    <t>Physics basics</t>
  </si>
  <si>
    <t>fizika1a23vlr</t>
  </si>
  <si>
    <t>Fizika 1</t>
  </si>
  <si>
    <t>Csanád Máté</t>
  </si>
  <si>
    <t>Physics 1</t>
  </si>
  <si>
    <t>fizika2a23vlr</t>
  </si>
  <si>
    <t>Fizika 2</t>
  </si>
  <si>
    <t>Physics 2</t>
  </si>
  <si>
    <t>fizika3a23vlr</t>
  </si>
  <si>
    <t>Fizika 3</t>
  </si>
  <si>
    <t>Physics 3</t>
  </si>
  <si>
    <t>biolalapa23elr</t>
  </si>
  <si>
    <t>Biológiai alapok</t>
  </si>
  <si>
    <t>Tárnok Krisztián</t>
  </si>
  <si>
    <t>Biology basics</t>
  </si>
  <si>
    <t>biol1a23elr</t>
  </si>
  <si>
    <t>Biológia 1</t>
  </si>
  <si>
    <t>Hajnik Tünde</t>
  </si>
  <si>
    <t>Biology 1</t>
  </si>
  <si>
    <t>biol2a23vlr</t>
  </si>
  <si>
    <t>Biológia 2</t>
  </si>
  <si>
    <t>Szövényi Gergely</t>
  </si>
  <si>
    <t>Biology 2</t>
  </si>
  <si>
    <t>biol3a23vlr</t>
  </si>
  <si>
    <t>Biológia 3</t>
  </si>
  <si>
    <t>Standovár Tibor</t>
  </si>
  <si>
    <t>Biology 3</t>
  </si>
  <si>
    <t>ktud1a23vlr</t>
  </si>
  <si>
    <t>Környezettudomány 1</t>
  </si>
  <si>
    <t>Berki Márton</t>
  </si>
  <si>
    <t>Environmental science 1</t>
  </si>
  <si>
    <t>term2a23vlr</t>
  </si>
  <si>
    <t>A természet  2 (szintézis)</t>
  </si>
  <si>
    <t>Harman-Tóth Erzsébet</t>
  </si>
  <si>
    <t>Nature 2 (synthesis)</t>
  </si>
  <si>
    <t>összes kontaktóra</t>
  </si>
  <si>
    <t>összes kredit</t>
  </si>
  <si>
    <t xml:space="preserve">     kötelezően választható tárgyak (teljesítendő 3 kredit)</t>
  </si>
  <si>
    <t>kemia4a23vlr</t>
  </si>
  <si>
    <t>Kémia 4</t>
  </si>
  <si>
    <t>Homonnay Zoltán</t>
  </si>
  <si>
    <t>Advanced chemistry</t>
  </si>
  <si>
    <t>fizika4a23vlr</t>
  </si>
  <si>
    <t>Fizika 4</t>
  </si>
  <si>
    <t>Advanced physics</t>
  </si>
  <si>
    <t>biol4a23vlr</t>
  </si>
  <si>
    <t>Biológia 4</t>
  </si>
  <si>
    <t>Kovács M. Gábor</t>
  </si>
  <si>
    <t>Advanced biology</t>
  </si>
  <si>
    <t>Szakmódszertani ismeretek (6 kredit)</t>
  </si>
  <si>
    <t>ttudmdszt1a22elr</t>
  </si>
  <si>
    <t>Természettudomány tanítás módszertana 1</t>
  </si>
  <si>
    <t>Angyal Zsuzsanna</t>
  </si>
  <si>
    <t>Methodology of teaching science 1</t>
  </si>
  <si>
    <t>ttudmdszt2a22glr</t>
  </si>
  <si>
    <t>Természettudomány tanítás módszertana 2</t>
  </si>
  <si>
    <t>Methodology of teaching science 2</t>
  </si>
  <si>
    <t>ktanmdszt1a22elr</t>
  </si>
  <si>
    <t>Környezettan tanítás módszertana 1</t>
  </si>
  <si>
    <t>Methodology of teaching environmental studies 1</t>
  </si>
  <si>
    <t>ktanmdszt2a22tlr</t>
  </si>
  <si>
    <t>Környezettan tanítás módszertana 2</t>
  </si>
  <si>
    <t>Methodology of teaching environmental studies 2</t>
  </si>
  <si>
    <t>Pedagógia-pszichológiai ismeretek (25 kredit)</t>
  </si>
  <si>
    <t>RTK-TAN22-201L</t>
  </si>
  <si>
    <t>Iskolák és tanuló közösségek</t>
  </si>
  <si>
    <t>PPK</t>
  </si>
  <si>
    <t>RTK-TAN22-202L</t>
  </si>
  <si>
    <t>Fejlődéspszichológia és csoportfolyamatok</t>
  </si>
  <si>
    <t>RTK-TAN22-203L</t>
  </si>
  <si>
    <t>A tanulás pszichológiája</t>
  </si>
  <si>
    <t>RTK-TAN22-204L</t>
  </si>
  <si>
    <t>A tanulás támogatása</t>
  </si>
  <si>
    <t>RTK-TAN22-205L</t>
  </si>
  <si>
    <t>Pályakezdő pedagógus szakértelme</t>
  </si>
  <si>
    <t>RTK-TAN22-206L</t>
  </si>
  <si>
    <t>Az egyéni bánásmód pszichológiája</t>
  </si>
  <si>
    <t>RTK-TAN22-207L</t>
  </si>
  <si>
    <t>Tanári hatékonyságfejlesztési tréning</t>
  </si>
  <si>
    <t>Gy(3)</t>
  </si>
  <si>
    <t>Iskolai gyakorlatok (22 kredit)</t>
  </si>
  <si>
    <t>RTK-SZGYL4-TER</t>
  </si>
  <si>
    <t>Szaktárgyi tanítási gyakorlat</t>
  </si>
  <si>
    <t>Gy(5)</t>
  </si>
  <si>
    <t>Subject-specific Teaching Practice</t>
  </si>
  <si>
    <t>RTK-ÖGYL</t>
  </si>
  <si>
    <t>Összefüggő egyéni iskolai gyakorlat</t>
  </si>
  <si>
    <t>Tanárképző Központ</t>
  </si>
  <si>
    <t>Coherent individual practice</t>
  </si>
  <si>
    <t>Iskolai gyakorlathoz közvetlenül kapcsolódó tárgy (4 kredit)</t>
  </si>
  <si>
    <t>RTK-ÖGYL2-TER</t>
  </si>
  <si>
    <t>Összefüggő egyéni iskolai gyakorlatot kísérő szakos szeminárium</t>
  </si>
  <si>
    <t>t</t>
  </si>
  <si>
    <t>Coherent individual practice support seminar</t>
  </si>
  <si>
    <t>RTK-ÖGYLK-2</t>
  </si>
  <si>
    <t>Összefüggő egyéni iskolai gyakorlatot kísérő pedagógiai-pszichológiai szeminárium</t>
  </si>
  <si>
    <t>t            t</t>
  </si>
  <si>
    <t>RTK-ÖGYL RTK-TAN22-PF4L</t>
  </si>
  <si>
    <t>Összefüggő egyéni iskolai gyakorlat Portföliö</t>
  </si>
  <si>
    <t>Coherent individual practice pedagology-psychology support seminar</t>
  </si>
  <si>
    <t>Portfólió (2 kredit)</t>
  </si>
  <si>
    <t>RTK-TAN22-PF1L</t>
  </si>
  <si>
    <t>Portfólió</t>
  </si>
  <si>
    <t>min(2)</t>
  </si>
  <si>
    <t>RTK-ÖGYL    RTK-ÖGYLK-3</t>
  </si>
  <si>
    <t>Összefüggő egyéni iskolai gyakorlat Összeföggő egyéni iskolai gyakorlatot kísérő pedagógiai-pszichológiai szeminárium</t>
  </si>
  <si>
    <t>Portfolio</t>
  </si>
  <si>
    <t>Anyanyelvi kritériumvizsga (0 kredit)</t>
  </si>
  <si>
    <t>OTK-AKV</t>
  </si>
  <si>
    <t>Anyanyelvi kritériumvizsga</t>
  </si>
  <si>
    <t>BTK</t>
  </si>
  <si>
    <t>First Language Criterion Exam</t>
  </si>
  <si>
    <t>Szabadon választható tárgy (7 kredit)</t>
  </si>
  <si>
    <t>Szabadon választható tárgyak</t>
  </si>
  <si>
    <t>Optional subjects</t>
  </si>
  <si>
    <t>ÖSSZESEN</t>
  </si>
  <si>
    <t>Érvényes: 2026 januárjában. Az esetleges változásokról az ELTE TTK és az ELTE TKK (Tanárképző Központ) honlapján, illetve dr. Angyal Zsuzsannánál - angyal.zsuzsanna@ttk.elte.hu lehet tájékozódni.</t>
  </si>
  <si>
    <t>Természettudomány-környezettan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</si>
</sst>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8"/>
      <name val="Arial"/>
      <family val="2"/>
      <charset val="238"/>
    </font>
    <font>
      <b/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rgb="FF000000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2" fillId="0" borderId="0" xfId="1" applyFont="1" applyAlignment="1">
      <alignment horizontal="left" vertical="center"/>
    </xf>
    <xf numFmtId="0" fontId="4" fillId="0" borderId="2" xfId="0" applyFont="1" applyBorder="1" applyAlignment="1">
      <alignment wrapText="1"/>
    </xf>
    <xf numFmtId="0" fontId="6" fillId="2" borderId="2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2" borderId="2" xfId="2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164" fontId="9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5" borderId="2" xfId="0" applyFont="1" applyFill="1" applyBorder="1"/>
    <xf numFmtId="164" fontId="10" fillId="0" borderId="2" xfId="1" applyNumberFormat="1" applyFont="1" applyBorder="1" applyAlignment="1">
      <alignment horizontal="center" vertical="center"/>
    </xf>
    <xf numFmtId="0" fontId="0" fillId="2" borderId="2" xfId="0" applyFill="1" applyBorder="1"/>
    <xf numFmtId="0" fontId="1" fillId="2" borderId="2" xfId="1" applyFill="1" applyBorder="1" applyAlignment="1">
      <alignment vertical="center"/>
    </xf>
    <xf numFmtId="0" fontId="6" fillId="2" borderId="2" xfId="3" applyFont="1" applyFill="1" applyBorder="1" applyAlignment="1">
      <alignment horizontal="left" vertical="center"/>
    </xf>
    <xf numFmtId="0" fontId="6" fillId="4" borderId="2" xfId="2" applyFont="1" applyFill="1" applyBorder="1" applyAlignment="1">
      <alignment horizontal="left" vertical="center"/>
    </xf>
    <xf numFmtId="0" fontId="1" fillId="3" borderId="2" xfId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" fillId="3" borderId="2" xfId="0" applyFont="1" applyFill="1" applyBorder="1"/>
    <xf numFmtId="0" fontId="9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vertical="center"/>
    </xf>
    <xf numFmtId="0" fontId="1" fillId="0" borderId="2" xfId="0" applyFont="1" applyFill="1" applyBorder="1"/>
    <xf numFmtId="0" fontId="1" fillId="0" borderId="2" xfId="3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3" borderId="2" xfId="0" applyFont="1" applyFill="1" applyBorder="1"/>
    <xf numFmtId="0" fontId="11" fillId="3" borderId="2" xfId="1" applyFont="1" applyFill="1" applyBorder="1" applyAlignment="1">
      <alignment horizontal="center" vertical="center"/>
    </xf>
    <xf numFmtId="0" fontId="1" fillId="3" borderId="2" xfId="1" applyFill="1" applyBorder="1"/>
    <xf numFmtId="0" fontId="1" fillId="3" borderId="2" xfId="0" applyFont="1" applyFill="1" applyBorder="1" applyAlignment="1">
      <alignment vertical="top" wrapText="1"/>
    </xf>
    <xf numFmtId="0" fontId="1" fillId="3" borderId="2" xfId="1" applyFill="1" applyBorder="1" applyAlignment="1">
      <alignment horizontal="left" vertical="top" wrapText="1"/>
    </xf>
    <xf numFmtId="0" fontId="6" fillId="3" borderId="2" xfId="6" applyFont="1" applyFill="1" applyBorder="1" applyAlignment="1">
      <alignment horizontal="center" vertical="center"/>
    </xf>
    <xf numFmtId="0" fontId="1" fillId="2" borderId="2" xfId="0" applyFont="1" applyFill="1" applyBorder="1"/>
    <xf numFmtId="0" fontId="5" fillId="2" borderId="2" xfId="0" applyFont="1" applyFill="1" applyBorder="1"/>
    <xf numFmtId="0" fontId="11" fillId="2" borderId="2" xfId="2" applyFont="1" applyFill="1" applyBorder="1" applyAlignment="1">
      <alignment horizontal="right" vertical="center"/>
    </xf>
    <xf numFmtId="164" fontId="11" fillId="2" borderId="2" xfId="1" applyNumberFormat="1" applyFont="1" applyFill="1" applyBorder="1" applyAlignment="1">
      <alignment horizontal="center" vertical="center"/>
    </xf>
    <xf numFmtId="0" fontId="1" fillId="2" borderId="2" xfId="1" applyFill="1" applyBorder="1"/>
    <xf numFmtId="0" fontId="9" fillId="2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" fillId="0" borderId="2" xfId="6" applyFill="1" applyBorder="1" applyAlignment="1">
      <alignment vertical="center"/>
    </xf>
    <xf numFmtId="0" fontId="1" fillId="0" borderId="2" xfId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wrapText="1"/>
    </xf>
    <xf numFmtId="0" fontId="1" fillId="0" borderId="2" xfId="2" applyFont="1" applyFill="1" applyBorder="1" applyAlignment="1">
      <alignment horizontal="left" vertical="center"/>
    </xf>
    <xf numFmtId="164" fontId="1" fillId="0" borderId="2" xfId="1" applyNumberFormat="1" applyFill="1" applyBorder="1" applyAlignment="1">
      <alignment horizontal="left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6" fillId="0" borderId="2" xfId="6" applyFont="1" applyFill="1" applyBorder="1" applyAlignment="1">
      <alignment horizontal="center" vertical="center"/>
    </xf>
    <xf numFmtId="0" fontId="1" fillId="0" borderId="2" xfId="2" applyFont="1" applyFill="1" applyBorder="1" applyAlignment="1">
      <alignment vertical="center"/>
    </xf>
    <xf numFmtId="164" fontId="10" fillId="0" borderId="2" xfId="1" applyNumberFormat="1" applyFont="1" applyFill="1" applyBorder="1" applyAlignment="1">
      <alignment horizontal="center" vertical="center"/>
    </xf>
    <xf numFmtId="0" fontId="1" fillId="0" borderId="2" xfId="6" applyFill="1" applyBorder="1" applyAlignment="1">
      <alignment horizontal="left" vertical="center"/>
    </xf>
    <xf numFmtId="0" fontId="1" fillId="0" borderId="2" xfId="1" applyFill="1" applyBorder="1" applyAlignment="1">
      <alignment vertical="center" wrapText="1"/>
    </xf>
    <xf numFmtId="0" fontId="1" fillId="0" borderId="2" xfId="6" applyFill="1" applyBorder="1" applyAlignment="1">
      <alignment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2" xfId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1" applyFill="1" applyBorder="1" applyAlignment="1">
      <alignment horizontal="left" vertical="top" wrapText="1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9" fillId="3" borderId="2" xfId="2" applyFont="1" applyFill="1" applyBorder="1" applyAlignment="1">
      <alignment horizontal="right" vertical="center"/>
    </xf>
    <xf numFmtId="164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right" vertical="center"/>
    </xf>
    <xf numFmtId="164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</cellXfs>
  <cellStyles count="7">
    <cellStyle name="Normál" xfId="0" builtinId="0"/>
    <cellStyle name="Normál 2" xfId="1"/>
    <cellStyle name="Normál 2 2" xfId="5"/>
    <cellStyle name="Normál 3" xfId="4"/>
    <cellStyle name="Normál 4" xfId="6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showGridLines="0" tabSelected="1" zoomScale="120" zoomScaleNormal="120" zoomScaleSheetLayoutView="100" workbookViewId="0">
      <pane xSplit="2" ySplit="7" topLeftCell="C62" activePane="bottomRight" state="frozen"/>
      <selection pane="topRight" activeCell="B112" sqref="B112"/>
      <selection pane="bottomLeft" activeCell="B112" sqref="B112"/>
      <selection pane="bottomRight" activeCell="A2" sqref="A2"/>
    </sheetView>
  </sheetViews>
  <sheetFormatPr defaultColWidth="10.7109375" defaultRowHeight="12.75" x14ac:dyDescent="0.2"/>
  <cols>
    <col min="1" max="1" width="17.28515625" style="3" customWidth="1"/>
    <col min="2" max="2" width="55.28515625" style="2" customWidth="1"/>
    <col min="3" max="6" width="5.7109375" style="3" customWidth="1"/>
    <col min="7" max="10" width="4.7109375" style="3" customWidth="1"/>
    <col min="11" max="11" width="3.42578125" style="3" customWidth="1"/>
    <col min="12" max="12" width="6.85546875" style="2" customWidth="1"/>
    <col min="13" max="13" width="2.85546875" style="2" customWidth="1"/>
    <col min="14" max="14" width="17.28515625" style="2" customWidth="1"/>
    <col min="15" max="15" width="28.28515625" style="2" customWidth="1"/>
    <col min="16" max="16" width="23.28515625" style="3" customWidth="1"/>
    <col min="17" max="17" width="30.28515625" style="2" customWidth="1"/>
    <col min="18" max="18" width="32" style="2" customWidth="1"/>
    <col min="19" max="244" width="10.7109375" style="2"/>
    <col min="245" max="245" width="19.28515625" style="2" customWidth="1"/>
    <col min="246" max="246" width="45.85546875" style="2" customWidth="1"/>
    <col min="247" max="250" width="5.7109375" style="2" customWidth="1"/>
    <col min="251" max="254" width="4.7109375" style="2" customWidth="1"/>
    <col min="255" max="255" width="3.42578125" style="2" customWidth="1"/>
    <col min="256" max="256" width="6.85546875" style="2" customWidth="1"/>
    <col min="257" max="258" width="14.85546875" style="2" customWidth="1"/>
    <col min="259" max="259" width="3.42578125" style="2" customWidth="1"/>
    <col min="260" max="260" width="18.28515625" style="2" customWidth="1"/>
    <col min="261" max="261" width="30.140625" style="2" customWidth="1"/>
    <col min="262" max="262" width="3.5703125" style="2" customWidth="1"/>
    <col min="263" max="263" width="15.42578125" style="2" customWidth="1"/>
    <col min="264" max="264" width="28.42578125" style="2" customWidth="1"/>
    <col min="265" max="265" width="3.5703125" style="2" customWidth="1"/>
    <col min="266" max="266" width="17.42578125" style="2" bestFit="1" customWidth="1"/>
    <col min="267" max="267" width="26.28515625" style="2" customWidth="1"/>
    <col min="268" max="268" width="27.42578125" style="2" customWidth="1"/>
    <col min="269" max="269" width="20.5703125" style="2" customWidth="1"/>
    <col min="270" max="270" width="27.42578125" style="2" customWidth="1"/>
    <col min="271" max="271" width="59.5703125" style="2" customWidth="1"/>
    <col min="272" max="500" width="10.7109375" style="2"/>
    <col min="501" max="501" width="19.28515625" style="2" customWidth="1"/>
    <col min="502" max="502" width="45.85546875" style="2" customWidth="1"/>
    <col min="503" max="506" width="5.7109375" style="2" customWidth="1"/>
    <col min="507" max="510" width="4.7109375" style="2" customWidth="1"/>
    <col min="511" max="511" width="3.42578125" style="2" customWidth="1"/>
    <col min="512" max="512" width="6.85546875" style="2" customWidth="1"/>
    <col min="513" max="514" width="14.85546875" style="2" customWidth="1"/>
    <col min="515" max="515" width="3.42578125" style="2" customWidth="1"/>
    <col min="516" max="516" width="18.28515625" style="2" customWidth="1"/>
    <col min="517" max="517" width="30.140625" style="2" customWidth="1"/>
    <col min="518" max="518" width="3.5703125" style="2" customWidth="1"/>
    <col min="519" max="519" width="15.42578125" style="2" customWidth="1"/>
    <col min="520" max="520" width="28.42578125" style="2" customWidth="1"/>
    <col min="521" max="521" width="3.5703125" style="2" customWidth="1"/>
    <col min="522" max="522" width="17.42578125" style="2" bestFit="1" customWidth="1"/>
    <col min="523" max="523" width="26.28515625" style="2" customWidth="1"/>
    <col min="524" max="524" width="27.42578125" style="2" customWidth="1"/>
    <col min="525" max="525" width="20.5703125" style="2" customWidth="1"/>
    <col min="526" max="526" width="27.42578125" style="2" customWidth="1"/>
    <col min="527" max="527" width="59.5703125" style="2" customWidth="1"/>
    <col min="528" max="756" width="10.7109375" style="2"/>
    <col min="757" max="757" width="19.28515625" style="2" customWidth="1"/>
    <col min="758" max="758" width="45.85546875" style="2" customWidth="1"/>
    <col min="759" max="762" width="5.7109375" style="2" customWidth="1"/>
    <col min="763" max="766" width="4.7109375" style="2" customWidth="1"/>
    <col min="767" max="767" width="3.42578125" style="2" customWidth="1"/>
    <col min="768" max="768" width="6.85546875" style="2" customWidth="1"/>
    <col min="769" max="770" width="14.85546875" style="2" customWidth="1"/>
    <col min="771" max="771" width="3.42578125" style="2" customWidth="1"/>
    <col min="772" max="772" width="18.28515625" style="2" customWidth="1"/>
    <col min="773" max="773" width="30.140625" style="2" customWidth="1"/>
    <col min="774" max="774" width="3.5703125" style="2" customWidth="1"/>
    <col min="775" max="775" width="15.42578125" style="2" customWidth="1"/>
    <col min="776" max="776" width="28.42578125" style="2" customWidth="1"/>
    <col min="777" max="777" width="3.5703125" style="2" customWidth="1"/>
    <col min="778" max="778" width="17.42578125" style="2" bestFit="1" customWidth="1"/>
    <col min="779" max="779" width="26.28515625" style="2" customWidth="1"/>
    <col min="780" max="780" width="27.42578125" style="2" customWidth="1"/>
    <col min="781" max="781" width="20.5703125" style="2" customWidth="1"/>
    <col min="782" max="782" width="27.42578125" style="2" customWidth="1"/>
    <col min="783" max="783" width="59.5703125" style="2" customWidth="1"/>
    <col min="784" max="1012" width="10.7109375" style="2"/>
    <col min="1013" max="1013" width="19.28515625" style="2" customWidth="1"/>
    <col min="1014" max="1014" width="45.85546875" style="2" customWidth="1"/>
    <col min="1015" max="1018" width="5.7109375" style="2" customWidth="1"/>
    <col min="1019" max="1022" width="4.7109375" style="2" customWidth="1"/>
    <col min="1023" max="1023" width="3.42578125" style="2" customWidth="1"/>
    <col min="1024" max="1024" width="6.85546875" style="2" customWidth="1"/>
    <col min="1025" max="1026" width="14.85546875" style="2" customWidth="1"/>
    <col min="1027" max="1027" width="3.42578125" style="2" customWidth="1"/>
    <col min="1028" max="1028" width="18.28515625" style="2" customWidth="1"/>
    <col min="1029" max="1029" width="30.140625" style="2" customWidth="1"/>
    <col min="1030" max="1030" width="3.5703125" style="2" customWidth="1"/>
    <col min="1031" max="1031" width="15.42578125" style="2" customWidth="1"/>
    <col min="1032" max="1032" width="28.42578125" style="2" customWidth="1"/>
    <col min="1033" max="1033" width="3.5703125" style="2" customWidth="1"/>
    <col min="1034" max="1034" width="17.42578125" style="2" bestFit="1" customWidth="1"/>
    <col min="1035" max="1035" width="26.28515625" style="2" customWidth="1"/>
    <col min="1036" max="1036" width="27.42578125" style="2" customWidth="1"/>
    <col min="1037" max="1037" width="20.5703125" style="2" customWidth="1"/>
    <col min="1038" max="1038" width="27.42578125" style="2" customWidth="1"/>
    <col min="1039" max="1039" width="59.5703125" style="2" customWidth="1"/>
    <col min="1040" max="1268" width="10.7109375" style="2"/>
    <col min="1269" max="1269" width="19.28515625" style="2" customWidth="1"/>
    <col min="1270" max="1270" width="45.85546875" style="2" customWidth="1"/>
    <col min="1271" max="1274" width="5.7109375" style="2" customWidth="1"/>
    <col min="1275" max="1278" width="4.7109375" style="2" customWidth="1"/>
    <col min="1279" max="1279" width="3.42578125" style="2" customWidth="1"/>
    <col min="1280" max="1280" width="6.85546875" style="2" customWidth="1"/>
    <col min="1281" max="1282" width="14.85546875" style="2" customWidth="1"/>
    <col min="1283" max="1283" width="3.42578125" style="2" customWidth="1"/>
    <col min="1284" max="1284" width="18.28515625" style="2" customWidth="1"/>
    <col min="1285" max="1285" width="30.140625" style="2" customWidth="1"/>
    <col min="1286" max="1286" width="3.5703125" style="2" customWidth="1"/>
    <col min="1287" max="1287" width="15.42578125" style="2" customWidth="1"/>
    <col min="1288" max="1288" width="28.42578125" style="2" customWidth="1"/>
    <col min="1289" max="1289" width="3.5703125" style="2" customWidth="1"/>
    <col min="1290" max="1290" width="17.42578125" style="2" bestFit="1" customWidth="1"/>
    <col min="1291" max="1291" width="26.28515625" style="2" customWidth="1"/>
    <col min="1292" max="1292" width="27.42578125" style="2" customWidth="1"/>
    <col min="1293" max="1293" width="20.5703125" style="2" customWidth="1"/>
    <col min="1294" max="1294" width="27.42578125" style="2" customWidth="1"/>
    <col min="1295" max="1295" width="59.5703125" style="2" customWidth="1"/>
    <col min="1296" max="1524" width="10.7109375" style="2"/>
    <col min="1525" max="1525" width="19.28515625" style="2" customWidth="1"/>
    <col min="1526" max="1526" width="45.85546875" style="2" customWidth="1"/>
    <col min="1527" max="1530" width="5.7109375" style="2" customWidth="1"/>
    <col min="1531" max="1534" width="4.7109375" style="2" customWidth="1"/>
    <col min="1535" max="1535" width="3.42578125" style="2" customWidth="1"/>
    <col min="1536" max="1536" width="6.85546875" style="2" customWidth="1"/>
    <col min="1537" max="1538" width="14.85546875" style="2" customWidth="1"/>
    <col min="1539" max="1539" width="3.42578125" style="2" customWidth="1"/>
    <col min="1540" max="1540" width="18.28515625" style="2" customWidth="1"/>
    <col min="1541" max="1541" width="30.140625" style="2" customWidth="1"/>
    <col min="1542" max="1542" width="3.5703125" style="2" customWidth="1"/>
    <col min="1543" max="1543" width="15.42578125" style="2" customWidth="1"/>
    <col min="1544" max="1544" width="28.42578125" style="2" customWidth="1"/>
    <col min="1545" max="1545" width="3.5703125" style="2" customWidth="1"/>
    <col min="1546" max="1546" width="17.42578125" style="2" bestFit="1" customWidth="1"/>
    <col min="1547" max="1547" width="26.28515625" style="2" customWidth="1"/>
    <col min="1548" max="1548" width="27.42578125" style="2" customWidth="1"/>
    <col min="1549" max="1549" width="20.5703125" style="2" customWidth="1"/>
    <col min="1550" max="1550" width="27.42578125" style="2" customWidth="1"/>
    <col min="1551" max="1551" width="59.5703125" style="2" customWidth="1"/>
    <col min="1552" max="1780" width="10.7109375" style="2"/>
    <col min="1781" max="1781" width="19.28515625" style="2" customWidth="1"/>
    <col min="1782" max="1782" width="45.85546875" style="2" customWidth="1"/>
    <col min="1783" max="1786" width="5.7109375" style="2" customWidth="1"/>
    <col min="1787" max="1790" width="4.7109375" style="2" customWidth="1"/>
    <col min="1791" max="1791" width="3.42578125" style="2" customWidth="1"/>
    <col min="1792" max="1792" width="6.85546875" style="2" customWidth="1"/>
    <col min="1793" max="1794" width="14.85546875" style="2" customWidth="1"/>
    <col min="1795" max="1795" width="3.42578125" style="2" customWidth="1"/>
    <col min="1796" max="1796" width="18.28515625" style="2" customWidth="1"/>
    <col min="1797" max="1797" width="30.140625" style="2" customWidth="1"/>
    <col min="1798" max="1798" width="3.5703125" style="2" customWidth="1"/>
    <col min="1799" max="1799" width="15.42578125" style="2" customWidth="1"/>
    <col min="1800" max="1800" width="28.42578125" style="2" customWidth="1"/>
    <col min="1801" max="1801" width="3.5703125" style="2" customWidth="1"/>
    <col min="1802" max="1802" width="17.42578125" style="2" bestFit="1" customWidth="1"/>
    <col min="1803" max="1803" width="26.28515625" style="2" customWidth="1"/>
    <col min="1804" max="1804" width="27.42578125" style="2" customWidth="1"/>
    <col min="1805" max="1805" width="20.5703125" style="2" customWidth="1"/>
    <col min="1806" max="1806" width="27.42578125" style="2" customWidth="1"/>
    <col min="1807" max="1807" width="59.5703125" style="2" customWidth="1"/>
    <col min="1808" max="2036" width="10.7109375" style="2"/>
    <col min="2037" max="2037" width="19.28515625" style="2" customWidth="1"/>
    <col min="2038" max="2038" width="45.85546875" style="2" customWidth="1"/>
    <col min="2039" max="2042" width="5.7109375" style="2" customWidth="1"/>
    <col min="2043" max="2046" width="4.7109375" style="2" customWidth="1"/>
    <col min="2047" max="2047" width="3.42578125" style="2" customWidth="1"/>
    <col min="2048" max="2048" width="6.85546875" style="2" customWidth="1"/>
    <col min="2049" max="2050" width="14.85546875" style="2" customWidth="1"/>
    <col min="2051" max="2051" width="3.42578125" style="2" customWidth="1"/>
    <col min="2052" max="2052" width="18.28515625" style="2" customWidth="1"/>
    <col min="2053" max="2053" width="30.140625" style="2" customWidth="1"/>
    <col min="2054" max="2054" width="3.5703125" style="2" customWidth="1"/>
    <col min="2055" max="2055" width="15.42578125" style="2" customWidth="1"/>
    <col min="2056" max="2056" width="28.42578125" style="2" customWidth="1"/>
    <col min="2057" max="2057" width="3.5703125" style="2" customWidth="1"/>
    <col min="2058" max="2058" width="17.42578125" style="2" bestFit="1" customWidth="1"/>
    <col min="2059" max="2059" width="26.28515625" style="2" customWidth="1"/>
    <col min="2060" max="2060" width="27.42578125" style="2" customWidth="1"/>
    <col min="2061" max="2061" width="20.5703125" style="2" customWidth="1"/>
    <col min="2062" max="2062" width="27.42578125" style="2" customWidth="1"/>
    <col min="2063" max="2063" width="59.5703125" style="2" customWidth="1"/>
    <col min="2064" max="2292" width="10.7109375" style="2"/>
    <col min="2293" max="2293" width="19.28515625" style="2" customWidth="1"/>
    <col min="2294" max="2294" width="45.85546875" style="2" customWidth="1"/>
    <col min="2295" max="2298" width="5.7109375" style="2" customWidth="1"/>
    <col min="2299" max="2302" width="4.7109375" style="2" customWidth="1"/>
    <col min="2303" max="2303" width="3.42578125" style="2" customWidth="1"/>
    <col min="2304" max="2304" width="6.85546875" style="2" customWidth="1"/>
    <col min="2305" max="2306" width="14.85546875" style="2" customWidth="1"/>
    <col min="2307" max="2307" width="3.42578125" style="2" customWidth="1"/>
    <col min="2308" max="2308" width="18.28515625" style="2" customWidth="1"/>
    <col min="2309" max="2309" width="30.140625" style="2" customWidth="1"/>
    <col min="2310" max="2310" width="3.5703125" style="2" customWidth="1"/>
    <col min="2311" max="2311" width="15.42578125" style="2" customWidth="1"/>
    <col min="2312" max="2312" width="28.42578125" style="2" customWidth="1"/>
    <col min="2313" max="2313" width="3.5703125" style="2" customWidth="1"/>
    <col min="2314" max="2314" width="17.42578125" style="2" bestFit="1" customWidth="1"/>
    <col min="2315" max="2315" width="26.28515625" style="2" customWidth="1"/>
    <col min="2316" max="2316" width="27.42578125" style="2" customWidth="1"/>
    <col min="2317" max="2317" width="20.5703125" style="2" customWidth="1"/>
    <col min="2318" max="2318" width="27.42578125" style="2" customWidth="1"/>
    <col min="2319" max="2319" width="59.5703125" style="2" customWidth="1"/>
    <col min="2320" max="2548" width="10.7109375" style="2"/>
    <col min="2549" max="2549" width="19.28515625" style="2" customWidth="1"/>
    <col min="2550" max="2550" width="45.85546875" style="2" customWidth="1"/>
    <col min="2551" max="2554" width="5.7109375" style="2" customWidth="1"/>
    <col min="2555" max="2558" width="4.7109375" style="2" customWidth="1"/>
    <col min="2559" max="2559" width="3.42578125" style="2" customWidth="1"/>
    <col min="2560" max="2560" width="6.85546875" style="2" customWidth="1"/>
    <col min="2561" max="2562" width="14.85546875" style="2" customWidth="1"/>
    <col min="2563" max="2563" width="3.42578125" style="2" customWidth="1"/>
    <col min="2564" max="2564" width="18.28515625" style="2" customWidth="1"/>
    <col min="2565" max="2565" width="30.140625" style="2" customWidth="1"/>
    <col min="2566" max="2566" width="3.5703125" style="2" customWidth="1"/>
    <col min="2567" max="2567" width="15.42578125" style="2" customWidth="1"/>
    <col min="2568" max="2568" width="28.42578125" style="2" customWidth="1"/>
    <col min="2569" max="2569" width="3.5703125" style="2" customWidth="1"/>
    <col min="2570" max="2570" width="17.42578125" style="2" bestFit="1" customWidth="1"/>
    <col min="2571" max="2571" width="26.28515625" style="2" customWidth="1"/>
    <col min="2572" max="2572" width="27.42578125" style="2" customWidth="1"/>
    <col min="2573" max="2573" width="20.5703125" style="2" customWidth="1"/>
    <col min="2574" max="2574" width="27.42578125" style="2" customWidth="1"/>
    <col min="2575" max="2575" width="59.5703125" style="2" customWidth="1"/>
    <col min="2576" max="2804" width="10.7109375" style="2"/>
    <col min="2805" max="2805" width="19.28515625" style="2" customWidth="1"/>
    <col min="2806" max="2806" width="45.85546875" style="2" customWidth="1"/>
    <col min="2807" max="2810" width="5.7109375" style="2" customWidth="1"/>
    <col min="2811" max="2814" width="4.7109375" style="2" customWidth="1"/>
    <col min="2815" max="2815" width="3.42578125" style="2" customWidth="1"/>
    <col min="2816" max="2816" width="6.85546875" style="2" customWidth="1"/>
    <col min="2817" max="2818" width="14.85546875" style="2" customWidth="1"/>
    <col min="2819" max="2819" width="3.42578125" style="2" customWidth="1"/>
    <col min="2820" max="2820" width="18.28515625" style="2" customWidth="1"/>
    <col min="2821" max="2821" width="30.140625" style="2" customWidth="1"/>
    <col min="2822" max="2822" width="3.5703125" style="2" customWidth="1"/>
    <col min="2823" max="2823" width="15.42578125" style="2" customWidth="1"/>
    <col min="2824" max="2824" width="28.42578125" style="2" customWidth="1"/>
    <col min="2825" max="2825" width="3.5703125" style="2" customWidth="1"/>
    <col min="2826" max="2826" width="17.42578125" style="2" bestFit="1" customWidth="1"/>
    <col min="2827" max="2827" width="26.28515625" style="2" customWidth="1"/>
    <col min="2828" max="2828" width="27.42578125" style="2" customWidth="1"/>
    <col min="2829" max="2829" width="20.5703125" style="2" customWidth="1"/>
    <col min="2830" max="2830" width="27.42578125" style="2" customWidth="1"/>
    <col min="2831" max="2831" width="59.5703125" style="2" customWidth="1"/>
    <col min="2832" max="3060" width="10.7109375" style="2"/>
    <col min="3061" max="3061" width="19.28515625" style="2" customWidth="1"/>
    <col min="3062" max="3062" width="45.85546875" style="2" customWidth="1"/>
    <col min="3063" max="3066" width="5.7109375" style="2" customWidth="1"/>
    <col min="3067" max="3070" width="4.7109375" style="2" customWidth="1"/>
    <col min="3071" max="3071" width="3.42578125" style="2" customWidth="1"/>
    <col min="3072" max="3072" width="6.85546875" style="2" customWidth="1"/>
    <col min="3073" max="3074" width="14.85546875" style="2" customWidth="1"/>
    <col min="3075" max="3075" width="3.42578125" style="2" customWidth="1"/>
    <col min="3076" max="3076" width="18.28515625" style="2" customWidth="1"/>
    <col min="3077" max="3077" width="30.140625" style="2" customWidth="1"/>
    <col min="3078" max="3078" width="3.5703125" style="2" customWidth="1"/>
    <col min="3079" max="3079" width="15.42578125" style="2" customWidth="1"/>
    <col min="3080" max="3080" width="28.42578125" style="2" customWidth="1"/>
    <col min="3081" max="3081" width="3.5703125" style="2" customWidth="1"/>
    <col min="3082" max="3082" width="17.42578125" style="2" bestFit="1" customWidth="1"/>
    <col min="3083" max="3083" width="26.28515625" style="2" customWidth="1"/>
    <col min="3084" max="3084" width="27.42578125" style="2" customWidth="1"/>
    <col min="3085" max="3085" width="20.5703125" style="2" customWidth="1"/>
    <col min="3086" max="3086" width="27.42578125" style="2" customWidth="1"/>
    <col min="3087" max="3087" width="59.5703125" style="2" customWidth="1"/>
    <col min="3088" max="3316" width="10.7109375" style="2"/>
    <col min="3317" max="3317" width="19.28515625" style="2" customWidth="1"/>
    <col min="3318" max="3318" width="45.85546875" style="2" customWidth="1"/>
    <col min="3319" max="3322" width="5.7109375" style="2" customWidth="1"/>
    <col min="3323" max="3326" width="4.7109375" style="2" customWidth="1"/>
    <col min="3327" max="3327" width="3.42578125" style="2" customWidth="1"/>
    <col min="3328" max="3328" width="6.85546875" style="2" customWidth="1"/>
    <col min="3329" max="3330" width="14.85546875" style="2" customWidth="1"/>
    <col min="3331" max="3331" width="3.42578125" style="2" customWidth="1"/>
    <col min="3332" max="3332" width="18.28515625" style="2" customWidth="1"/>
    <col min="3333" max="3333" width="30.140625" style="2" customWidth="1"/>
    <col min="3334" max="3334" width="3.5703125" style="2" customWidth="1"/>
    <col min="3335" max="3335" width="15.42578125" style="2" customWidth="1"/>
    <col min="3336" max="3336" width="28.42578125" style="2" customWidth="1"/>
    <col min="3337" max="3337" width="3.5703125" style="2" customWidth="1"/>
    <col min="3338" max="3338" width="17.42578125" style="2" bestFit="1" customWidth="1"/>
    <col min="3339" max="3339" width="26.28515625" style="2" customWidth="1"/>
    <col min="3340" max="3340" width="27.42578125" style="2" customWidth="1"/>
    <col min="3341" max="3341" width="20.5703125" style="2" customWidth="1"/>
    <col min="3342" max="3342" width="27.42578125" style="2" customWidth="1"/>
    <col min="3343" max="3343" width="59.5703125" style="2" customWidth="1"/>
    <col min="3344" max="3572" width="10.7109375" style="2"/>
    <col min="3573" max="3573" width="19.28515625" style="2" customWidth="1"/>
    <col min="3574" max="3574" width="45.85546875" style="2" customWidth="1"/>
    <col min="3575" max="3578" width="5.7109375" style="2" customWidth="1"/>
    <col min="3579" max="3582" width="4.7109375" style="2" customWidth="1"/>
    <col min="3583" max="3583" width="3.42578125" style="2" customWidth="1"/>
    <col min="3584" max="3584" width="6.85546875" style="2" customWidth="1"/>
    <col min="3585" max="3586" width="14.85546875" style="2" customWidth="1"/>
    <col min="3587" max="3587" width="3.42578125" style="2" customWidth="1"/>
    <col min="3588" max="3588" width="18.28515625" style="2" customWidth="1"/>
    <col min="3589" max="3589" width="30.140625" style="2" customWidth="1"/>
    <col min="3590" max="3590" width="3.5703125" style="2" customWidth="1"/>
    <col min="3591" max="3591" width="15.42578125" style="2" customWidth="1"/>
    <col min="3592" max="3592" width="28.42578125" style="2" customWidth="1"/>
    <col min="3593" max="3593" width="3.5703125" style="2" customWidth="1"/>
    <col min="3594" max="3594" width="17.42578125" style="2" bestFit="1" customWidth="1"/>
    <col min="3595" max="3595" width="26.28515625" style="2" customWidth="1"/>
    <col min="3596" max="3596" width="27.42578125" style="2" customWidth="1"/>
    <col min="3597" max="3597" width="20.5703125" style="2" customWidth="1"/>
    <col min="3598" max="3598" width="27.42578125" style="2" customWidth="1"/>
    <col min="3599" max="3599" width="59.5703125" style="2" customWidth="1"/>
    <col min="3600" max="3828" width="10.7109375" style="2"/>
    <col min="3829" max="3829" width="19.28515625" style="2" customWidth="1"/>
    <col min="3830" max="3830" width="45.85546875" style="2" customWidth="1"/>
    <col min="3831" max="3834" width="5.7109375" style="2" customWidth="1"/>
    <col min="3835" max="3838" width="4.7109375" style="2" customWidth="1"/>
    <col min="3839" max="3839" width="3.42578125" style="2" customWidth="1"/>
    <col min="3840" max="3840" width="6.85546875" style="2" customWidth="1"/>
    <col min="3841" max="3842" width="14.85546875" style="2" customWidth="1"/>
    <col min="3843" max="3843" width="3.42578125" style="2" customWidth="1"/>
    <col min="3844" max="3844" width="18.28515625" style="2" customWidth="1"/>
    <col min="3845" max="3845" width="30.140625" style="2" customWidth="1"/>
    <col min="3846" max="3846" width="3.5703125" style="2" customWidth="1"/>
    <col min="3847" max="3847" width="15.42578125" style="2" customWidth="1"/>
    <col min="3848" max="3848" width="28.42578125" style="2" customWidth="1"/>
    <col min="3849" max="3849" width="3.5703125" style="2" customWidth="1"/>
    <col min="3850" max="3850" width="17.42578125" style="2" bestFit="1" customWidth="1"/>
    <col min="3851" max="3851" width="26.28515625" style="2" customWidth="1"/>
    <col min="3852" max="3852" width="27.42578125" style="2" customWidth="1"/>
    <col min="3853" max="3853" width="20.5703125" style="2" customWidth="1"/>
    <col min="3854" max="3854" width="27.42578125" style="2" customWidth="1"/>
    <col min="3855" max="3855" width="59.5703125" style="2" customWidth="1"/>
    <col min="3856" max="4084" width="10.7109375" style="2"/>
    <col min="4085" max="4085" width="19.28515625" style="2" customWidth="1"/>
    <col min="4086" max="4086" width="45.85546875" style="2" customWidth="1"/>
    <col min="4087" max="4090" width="5.7109375" style="2" customWidth="1"/>
    <col min="4091" max="4094" width="4.7109375" style="2" customWidth="1"/>
    <col min="4095" max="4095" width="3.42578125" style="2" customWidth="1"/>
    <col min="4096" max="4096" width="6.85546875" style="2" customWidth="1"/>
    <col min="4097" max="4098" width="14.85546875" style="2" customWidth="1"/>
    <col min="4099" max="4099" width="3.42578125" style="2" customWidth="1"/>
    <col min="4100" max="4100" width="18.28515625" style="2" customWidth="1"/>
    <col min="4101" max="4101" width="30.140625" style="2" customWidth="1"/>
    <col min="4102" max="4102" width="3.5703125" style="2" customWidth="1"/>
    <col min="4103" max="4103" width="15.42578125" style="2" customWidth="1"/>
    <col min="4104" max="4104" width="28.42578125" style="2" customWidth="1"/>
    <col min="4105" max="4105" width="3.5703125" style="2" customWidth="1"/>
    <col min="4106" max="4106" width="17.42578125" style="2" bestFit="1" customWidth="1"/>
    <col min="4107" max="4107" width="26.28515625" style="2" customWidth="1"/>
    <col min="4108" max="4108" width="27.42578125" style="2" customWidth="1"/>
    <col min="4109" max="4109" width="20.5703125" style="2" customWidth="1"/>
    <col min="4110" max="4110" width="27.42578125" style="2" customWidth="1"/>
    <col min="4111" max="4111" width="59.5703125" style="2" customWidth="1"/>
    <col min="4112" max="4340" width="10.7109375" style="2"/>
    <col min="4341" max="4341" width="19.28515625" style="2" customWidth="1"/>
    <col min="4342" max="4342" width="45.85546875" style="2" customWidth="1"/>
    <col min="4343" max="4346" width="5.7109375" style="2" customWidth="1"/>
    <col min="4347" max="4350" width="4.7109375" style="2" customWidth="1"/>
    <col min="4351" max="4351" width="3.42578125" style="2" customWidth="1"/>
    <col min="4352" max="4352" width="6.85546875" style="2" customWidth="1"/>
    <col min="4353" max="4354" width="14.85546875" style="2" customWidth="1"/>
    <col min="4355" max="4355" width="3.42578125" style="2" customWidth="1"/>
    <col min="4356" max="4356" width="18.28515625" style="2" customWidth="1"/>
    <col min="4357" max="4357" width="30.140625" style="2" customWidth="1"/>
    <col min="4358" max="4358" width="3.5703125" style="2" customWidth="1"/>
    <col min="4359" max="4359" width="15.42578125" style="2" customWidth="1"/>
    <col min="4360" max="4360" width="28.42578125" style="2" customWidth="1"/>
    <col min="4361" max="4361" width="3.5703125" style="2" customWidth="1"/>
    <col min="4362" max="4362" width="17.42578125" style="2" bestFit="1" customWidth="1"/>
    <col min="4363" max="4363" width="26.28515625" style="2" customWidth="1"/>
    <col min="4364" max="4364" width="27.42578125" style="2" customWidth="1"/>
    <col min="4365" max="4365" width="20.5703125" style="2" customWidth="1"/>
    <col min="4366" max="4366" width="27.42578125" style="2" customWidth="1"/>
    <col min="4367" max="4367" width="59.5703125" style="2" customWidth="1"/>
    <col min="4368" max="4596" width="10.7109375" style="2"/>
    <col min="4597" max="4597" width="19.28515625" style="2" customWidth="1"/>
    <col min="4598" max="4598" width="45.85546875" style="2" customWidth="1"/>
    <col min="4599" max="4602" width="5.7109375" style="2" customWidth="1"/>
    <col min="4603" max="4606" width="4.7109375" style="2" customWidth="1"/>
    <col min="4607" max="4607" width="3.42578125" style="2" customWidth="1"/>
    <col min="4608" max="4608" width="6.85546875" style="2" customWidth="1"/>
    <col min="4609" max="4610" width="14.85546875" style="2" customWidth="1"/>
    <col min="4611" max="4611" width="3.42578125" style="2" customWidth="1"/>
    <col min="4612" max="4612" width="18.28515625" style="2" customWidth="1"/>
    <col min="4613" max="4613" width="30.140625" style="2" customWidth="1"/>
    <col min="4614" max="4614" width="3.5703125" style="2" customWidth="1"/>
    <col min="4615" max="4615" width="15.42578125" style="2" customWidth="1"/>
    <col min="4616" max="4616" width="28.42578125" style="2" customWidth="1"/>
    <col min="4617" max="4617" width="3.5703125" style="2" customWidth="1"/>
    <col min="4618" max="4618" width="17.42578125" style="2" bestFit="1" customWidth="1"/>
    <col min="4619" max="4619" width="26.28515625" style="2" customWidth="1"/>
    <col min="4620" max="4620" width="27.42578125" style="2" customWidth="1"/>
    <col min="4621" max="4621" width="20.5703125" style="2" customWidth="1"/>
    <col min="4622" max="4622" width="27.42578125" style="2" customWidth="1"/>
    <col min="4623" max="4623" width="59.5703125" style="2" customWidth="1"/>
    <col min="4624" max="4852" width="10.7109375" style="2"/>
    <col min="4853" max="4853" width="19.28515625" style="2" customWidth="1"/>
    <col min="4854" max="4854" width="45.85546875" style="2" customWidth="1"/>
    <col min="4855" max="4858" width="5.7109375" style="2" customWidth="1"/>
    <col min="4859" max="4862" width="4.7109375" style="2" customWidth="1"/>
    <col min="4863" max="4863" width="3.42578125" style="2" customWidth="1"/>
    <col min="4864" max="4864" width="6.85546875" style="2" customWidth="1"/>
    <col min="4865" max="4866" width="14.85546875" style="2" customWidth="1"/>
    <col min="4867" max="4867" width="3.42578125" style="2" customWidth="1"/>
    <col min="4868" max="4868" width="18.28515625" style="2" customWidth="1"/>
    <col min="4869" max="4869" width="30.140625" style="2" customWidth="1"/>
    <col min="4870" max="4870" width="3.5703125" style="2" customWidth="1"/>
    <col min="4871" max="4871" width="15.42578125" style="2" customWidth="1"/>
    <col min="4872" max="4872" width="28.42578125" style="2" customWidth="1"/>
    <col min="4873" max="4873" width="3.5703125" style="2" customWidth="1"/>
    <col min="4874" max="4874" width="17.42578125" style="2" bestFit="1" customWidth="1"/>
    <col min="4875" max="4875" width="26.28515625" style="2" customWidth="1"/>
    <col min="4876" max="4876" width="27.42578125" style="2" customWidth="1"/>
    <col min="4877" max="4877" width="20.5703125" style="2" customWidth="1"/>
    <col min="4878" max="4878" width="27.42578125" style="2" customWidth="1"/>
    <col min="4879" max="4879" width="59.5703125" style="2" customWidth="1"/>
    <col min="4880" max="5108" width="10.7109375" style="2"/>
    <col min="5109" max="5109" width="19.28515625" style="2" customWidth="1"/>
    <col min="5110" max="5110" width="45.85546875" style="2" customWidth="1"/>
    <col min="5111" max="5114" width="5.7109375" style="2" customWidth="1"/>
    <col min="5115" max="5118" width="4.7109375" style="2" customWidth="1"/>
    <col min="5119" max="5119" width="3.42578125" style="2" customWidth="1"/>
    <col min="5120" max="5120" width="6.85546875" style="2" customWidth="1"/>
    <col min="5121" max="5122" width="14.85546875" style="2" customWidth="1"/>
    <col min="5123" max="5123" width="3.42578125" style="2" customWidth="1"/>
    <col min="5124" max="5124" width="18.28515625" style="2" customWidth="1"/>
    <col min="5125" max="5125" width="30.140625" style="2" customWidth="1"/>
    <col min="5126" max="5126" width="3.5703125" style="2" customWidth="1"/>
    <col min="5127" max="5127" width="15.42578125" style="2" customWidth="1"/>
    <col min="5128" max="5128" width="28.42578125" style="2" customWidth="1"/>
    <col min="5129" max="5129" width="3.5703125" style="2" customWidth="1"/>
    <col min="5130" max="5130" width="17.42578125" style="2" bestFit="1" customWidth="1"/>
    <col min="5131" max="5131" width="26.28515625" style="2" customWidth="1"/>
    <col min="5132" max="5132" width="27.42578125" style="2" customWidth="1"/>
    <col min="5133" max="5133" width="20.5703125" style="2" customWidth="1"/>
    <col min="5134" max="5134" width="27.42578125" style="2" customWidth="1"/>
    <col min="5135" max="5135" width="59.5703125" style="2" customWidth="1"/>
    <col min="5136" max="5364" width="10.7109375" style="2"/>
    <col min="5365" max="5365" width="19.28515625" style="2" customWidth="1"/>
    <col min="5366" max="5366" width="45.85546875" style="2" customWidth="1"/>
    <col min="5367" max="5370" width="5.7109375" style="2" customWidth="1"/>
    <col min="5371" max="5374" width="4.7109375" style="2" customWidth="1"/>
    <col min="5375" max="5375" width="3.42578125" style="2" customWidth="1"/>
    <col min="5376" max="5376" width="6.85546875" style="2" customWidth="1"/>
    <col min="5377" max="5378" width="14.85546875" style="2" customWidth="1"/>
    <col min="5379" max="5379" width="3.42578125" style="2" customWidth="1"/>
    <col min="5380" max="5380" width="18.28515625" style="2" customWidth="1"/>
    <col min="5381" max="5381" width="30.140625" style="2" customWidth="1"/>
    <col min="5382" max="5382" width="3.5703125" style="2" customWidth="1"/>
    <col min="5383" max="5383" width="15.42578125" style="2" customWidth="1"/>
    <col min="5384" max="5384" width="28.42578125" style="2" customWidth="1"/>
    <col min="5385" max="5385" width="3.5703125" style="2" customWidth="1"/>
    <col min="5386" max="5386" width="17.42578125" style="2" bestFit="1" customWidth="1"/>
    <col min="5387" max="5387" width="26.28515625" style="2" customWidth="1"/>
    <col min="5388" max="5388" width="27.42578125" style="2" customWidth="1"/>
    <col min="5389" max="5389" width="20.5703125" style="2" customWidth="1"/>
    <col min="5390" max="5390" width="27.42578125" style="2" customWidth="1"/>
    <col min="5391" max="5391" width="59.5703125" style="2" customWidth="1"/>
    <col min="5392" max="5620" width="10.7109375" style="2"/>
    <col min="5621" max="5621" width="19.28515625" style="2" customWidth="1"/>
    <col min="5622" max="5622" width="45.85546875" style="2" customWidth="1"/>
    <col min="5623" max="5626" width="5.7109375" style="2" customWidth="1"/>
    <col min="5627" max="5630" width="4.7109375" style="2" customWidth="1"/>
    <col min="5631" max="5631" width="3.42578125" style="2" customWidth="1"/>
    <col min="5632" max="5632" width="6.85546875" style="2" customWidth="1"/>
    <col min="5633" max="5634" width="14.85546875" style="2" customWidth="1"/>
    <col min="5635" max="5635" width="3.42578125" style="2" customWidth="1"/>
    <col min="5636" max="5636" width="18.28515625" style="2" customWidth="1"/>
    <col min="5637" max="5637" width="30.140625" style="2" customWidth="1"/>
    <col min="5638" max="5638" width="3.5703125" style="2" customWidth="1"/>
    <col min="5639" max="5639" width="15.42578125" style="2" customWidth="1"/>
    <col min="5640" max="5640" width="28.42578125" style="2" customWidth="1"/>
    <col min="5641" max="5641" width="3.5703125" style="2" customWidth="1"/>
    <col min="5642" max="5642" width="17.42578125" style="2" bestFit="1" customWidth="1"/>
    <col min="5643" max="5643" width="26.28515625" style="2" customWidth="1"/>
    <col min="5644" max="5644" width="27.42578125" style="2" customWidth="1"/>
    <col min="5645" max="5645" width="20.5703125" style="2" customWidth="1"/>
    <col min="5646" max="5646" width="27.42578125" style="2" customWidth="1"/>
    <col min="5647" max="5647" width="59.5703125" style="2" customWidth="1"/>
    <col min="5648" max="5876" width="10.7109375" style="2"/>
    <col min="5877" max="5877" width="19.28515625" style="2" customWidth="1"/>
    <col min="5878" max="5878" width="45.85546875" style="2" customWidth="1"/>
    <col min="5879" max="5882" width="5.7109375" style="2" customWidth="1"/>
    <col min="5883" max="5886" width="4.7109375" style="2" customWidth="1"/>
    <col min="5887" max="5887" width="3.42578125" style="2" customWidth="1"/>
    <col min="5888" max="5888" width="6.85546875" style="2" customWidth="1"/>
    <col min="5889" max="5890" width="14.85546875" style="2" customWidth="1"/>
    <col min="5891" max="5891" width="3.42578125" style="2" customWidth="1"/>
    <col min="5892" max="5892" width="18.28515625" style="2" customWidth="1"/>
    <col min="5893" max="5893" width="30.140625" style="2" customWidth="1"/>
    <col min="5894" max="5894" width="3.5703125" style="2" customWidth="1"/>
    <col min="5895" max="5895" width="15.42578125" style="2" customWidth="1"/>
    <col min="5896" max="5896" width="28.42578125" style="2" customWidth="1"/>
    <col min="5897" max="5897" width="3.5703125" style="2" customWidth="1"/>
    <col min="5898" max="5898" width="17.42578125" style="2" bestFit="1" customWidth="1"/>
    <col min="5899" max="5899" width="26.28515625" style="2" customWidth="1"/>
    <col min="5900" max="5900" width="27.42578125" style="2" customWidth="1"/>
    <col min="5901" max="5901" width="20.5703125" style="2" customWidth="1"/>
    <col min="5902" max="5902" width="27.42578125" style="2" customWidth="1"/>
    <col min="5903" max="5903" width="59.5703125" style="2" customWidth="1"/>
    <col min="5904" max="6132" width="10.7109375" style="2"/>
    <col min="6133" max="6133" width="19.28515625" style="2" customWidth="1"/>
    <col min="6134" max="6134" width="45.85546875" style="2" customWidth="1"/>
    <col min="6135" max="6138" width="5.7109375" style="2" customWidth="1"/>
    <col min="6139" max="6142" width="4.7109375" style="2" customWidth="1"/>
    <col min="6143" max="6143" width="3.42578125" style="2" customWidth="1"/>
    <col min="6144" max="6144" width="6.85546875" style="2" customWidth="1"/>
    <col min="6145" max="6146" width="14.85546875" style="2" customWidth="1"/>
    <col min="6147" max="6147" width="3.42578125" style="2" customWidth="1"/>
    <col min="6148" max="6148" width="18.28515625" style="2" customWidth="1"/>
    <col min="6149" max="6149" width="30.140625" style="2" customWidth="1"/>
    <col min="6150" max="6150" width="3.5703125" style="2" customWidth="1"/>
    <col min="6151" max="6151" width="15.42578125" style="2" customWidth="1"/>
    <col min="6152" max="6152" width="28.42578125" style="2" customWidth="1"/>
    <col min="6153" max="6153" width="3.5703125" style="2" customWidth="1"/>
    <col min="6154" max="6154" width="17.42578125" style="2" bestFit="1" customWidth="1"/>
    <col min="6155" max="6155" width="26.28515625" style="2" customWidth="1"/>
    <col min="6156" max="6156" width="27.42578125" style="2" customWidth="1"/>
    <col min="6157" max="6157" width="20.5703125" style="2" customWidth="1"/>
    <col min="6158" max="6158" width="27.42578125" style="2" customWidth="1"/>
    <col min="6159" max="6159" width="59.5703125" style="2" customWidth="1"/>
    <col min="6160" max="6388" width="10.7109375" style="2"/>
    <col min="6389" max="6389" width="19.28515625" style="2" customWidth="1"/>
    <col min="6390" max="6390" width="45.85546875" style="2" customWidth="1"/>
    <col min="6391" max="6394" width="5.7109375" style="2" customWidth="1"/>
    <col min="6395" max="6398" width="4.7109375" style="2" customWidth="1"/>
    <col min="6399" max="6399" width="3.42578125" style="2" customWidth="1"/>
    <col min="6400" max="6400" width="6.85546875" style="2" customWidth="1"/>
    <col min="6401" max="6402" width="14.85546875" style="2" customWidth="1"/>
    <col min="6403" max="6403" width="3.42578125" style="2" customWidth="1"/>
    <col min="6404" max="6404" width="18.28515625" style="2" customWidth="1"/>
    <col min="6405" max="6405" width="30.140625" style="2" customWidth="1"/>
    <col min="6406" max="6406" width="3.5703125" style="2" customWidth="1"/>
    <col min="6407" max="6407" width="15.42578125" style="2" customWidth="1"/>
    <col min="6408" max="6408" width="28.42578125" style="2" customWidth="1"/>
    <col min="6409" max="6409" width="3.5703125" style="2" customWidth="1"/>
    <col min="6410" max="6410" width="17.42578125" style="2" bestFit="1" customWidth="1"/>
    <col min="6411" max="6411" width="26.28515625" style="2" customWidth="1"/>
    <col min="6412" max="6412" width="27.42578125" style="2" customWidth="1"/>
    <col min="6413" max="6413" width="20.5703125" style="2" customWidth="1"/>
    <col min="6414" max="6414" width="27.42578125" style="2" customWidth="1"/>
    <col min="6415" max="6415" width="59.5703125" style="2" customWidth="1"/>
    <col min="6416" max="6644" width="10.7109375" style="2"/>
    <col min="6645" max="6645" width="19.28515625" style="2" customWidth="1"/>
    <col min="6646" max="6646" width="45.85546875" style="2" customWidth="1"/>
    <col min="6647" max="6650" width="5.7109375" style="2" customWidth="1"/>
    <col min="6651" max="6654" width="4.7109375" style="2" customWidth="1"/>
    <col min="6655" max="6655" width="3.42578125" style="2" customWidth="1"/>
    <col min="6656" max="6656" width="6.85546875" style="2" customWidth="1"/>
    <col min="6657" max="6658" width="14.85546875" style="2" customWidth="1"/>
    <col min="6659" max="6659" width="3.42578125" style="2" customWidth="1"/>
    <col min="6660" max="6660" width="18.28515625" style="2" customWidth="1"/>
    <col min="6661" max="6661" width="30.140625" style="2" customWidth="1"/>
    <col min="6662" max="6662" width="3.5703125" style="2" customWidth="1"/>
    <col min="6663" max="6663" width="15.42578125" style="2" customWidth="1"/>
    <col min="6664" max="6664" width="28.42578125" style="2" customWidth="1"/>
    <col min="6665" max="6665" width="3.5703125" style="2" customWidth="1"/>
    <col min="6666" max="6666" width="17.42578125" style="2" bestFit="1" customWidth="1"/>
    <col min="6667" max="6667" width="26.28515625" style="2" customWidth="1"/>
    <col min="6668" max="6668" width="27.42578125" style="2" customWidth="1"/>
    <col min="6669" max="6669" width="20.5703125" style="2" customWidth="1"/>
    <col min="6670" max="6670" width="27.42578125" style="2" customWidth="1"/>
    <col min="6671" max="6671" width="59.5703125" style="2" customWidth="1"/>
    <col min="6672" max="6900" width="10.7109375" style="2"/>
    <col min="6901" max="6901" width="19.28515625" style="2" customWidth="1"/>
    <col min="6902" max="6902" width="45.85546875" style="2" customWidth="1"/>
    <col min="6903" max="6906" width="5.7109375" style="2" customWidth="1"/>
    <col min="6907" max="6910" width="4.7109375" style="2" customWidth="1"/>
    <col min="6911" max="6911" width="3.42578125" style="2" customWidth="1"/>
    <col min="6912" max="6912" width="6.85546875" style="2" customWidth="1"/>
    <col min="6913" max="6914" width="14.85546875" style="2" customWidth="1"/>
    <col min="6915" max="6915" width="3.42578125" style="2" customWidth="1"/>
    <col min="6916" max="6916" width="18.28515625" style="2" customWidth="1"/>
    <col min="6917" max="6917" width="30.140625" style="2" customWidth="1"/>
    <col min="6918" max="6918" width="3.5703125" style="2" customWidth="1"/>
    <col min="6919" max="6919" width="15.42578125" style="2" customWidth="1"/>
    <col min="6920" max="6920" width="28.42578125" style="2" customWidth="1"/>
    <col min="6921" max="6921" width="3.5703125" style="2" customWidth="1"/>
    <col min="6922" max="6922" width="17.42578125" style="2" bestFit="1" customWidth="1"/>
    <col min="6923" max="6923" width="26.28515625" style="2" customWidth="1"/>
    <col min="6924" max="6924" width="27.42578125" style="2" customWidth="1"/>
    <col min="6925" max="6925" width="20.5703125" style="2" customWidth="1"/>
    <col min="6926" max="6926" width="27.42578125" style="2" customWidth="1"/>
    <col min="6927" max="6927" width="59.5703125" style="2" customWidth="1"/>
    <col min="6928" max="7156" width="10.7109375" style="2"/>
    <col min="7157" max="7157" width="19.28515625" style="2" customWidth="1"/>
    <col min="7158" max="7158" width="45.85546875" style="2" customWidth="1"/>
    <col min="7159" max="7162" width="5.7109375" style="2" customWidth="1"/>
    <col min="7163" max="7166" width="4.7109375" style="2" customWidth="1"/>
    <col min="7167" max="7167" width="3.42578125" style="2" customWidth="1"/>
    <col min="7168" max="7168" width="6.85546875" style="2" customWidth="1"/>
    <col min="7169" max="7170" width="14.85546875" style="2" customWidth="1"/>
    <col min="7171" max="7171" width="3.42578125" style="2" customWidth="1"/>
    <col min="7172" max="7172" width="18.28515625" style="2" customWidth="1"/>
    <col min="7173" max="7173" width="30.140625" style="2" customWidth="1"/>
    <col min="7174" max="7174" width="3.5703125" style="2" customWidth="1"/>
    <col min="7175" max="7175" width="15.42578125" style="2" customWidth="1"/>
    <col min="7176" max="7176" width="28.42578125" style="2" customWidth="1"/>
    <col min="7177" max="7177" width="3.5703125" style="2" customWidth="1"/>
    <col min="7178" max="7178" width="17.42578125" style="2" bestFit="1" customWidth="1"/>
    <col min="7179" max="7179" width="26.28515625" style="2" customWidth="1"/>
    <col min="7180" max="7180" width="27.42578125" style="2" customWidth="1"/>
    <col min="7181" max="7181" width="20.5703125" style="2" customWidth="1"/>
    <col min="7182" max="7182" width="27.42578125" style="2" customWidth="1"/>
    <col min="7183" max="7183" width="59.5703125" style="2" customWidth="1"/>
    <col min="7184" max="7412" width="10.7109375" style="2"/>
    <col min="7413" max="7413" width="19.28515625" style="2" customWidth="1"/>
    <col min="7414" max="7414" width="45.85546875" style="2" customWidth="1"/>
    <col min="7415" max="7418" width="5.7109375" style="2" customWidth="1"/>
    <col min="7419" max="7422" width="4.7109375" style="2" customWidth="1"/>
    <col min="7423" max="7423" width="3.42578125" style="2" customWidth="1"/>
    <col min="7424" max="7424" width="6.85546875" style="2" customWidth="1"/>
    <col min="7425" max="7426" width="14.85546875" style="2" customWidth="1"/>
    <col min="7427" max="7427" width="3.42578125" style="2" customWidth="1"/>
    <col min="7428" max="7428" width="18.28515625" style="2" customWidth="1"/>
    <col min="7429" max="7429" width="30.140625" style="2" customWidth="1"/>
    <col min="7430" max="7430" width="3.5703125" style="2" customWidth="1"/>
    <col min="7431" max="7431" width="15.42578125" style="2" customWidth="1"/>
    <col min="7432" max="7432" width="28.42578125" style="2" customWidth="1"/>
    <col min="7433" max="7433" width="3.5703125" style="2" customWidth="1"/>
    <col min="7434" max="7434" width="17.42578125" style="2" bestFit="1" customWidth="1"/>
    <col min="7435" max="7435" width="26.28515625" style="2" customWidth="1"/>
    <col min="7436" max="7436" width="27.42578125" style="2" customWidth="1"/>
    <col min="7437" max="7437" width="20.5703125" style="2" customWidth="1"/>
    <col min="7438" max="7438" width="27.42578125" style="2" customWidth="1"/>
    <col min="7439" max="7439" width="59.5703125" style="2" customWidth="1"/>
    <col min="7440" max="7668" width="10.7109375" style="2"/>
    <col min="7669" max="7669" width="19.28515625" style="2" customWidth="1"/>
    <col min="7670" max="7670" width="45.85546875" style="2" customWidth="1"/>
    <col min="7671" max="7674" width="5.7109375" style="2" customWidth="1"/>
    <col min="7675" max="7678" width="4.7109375" style="2" customWidth="1"/>
    <col min="7679" max="7679" width="3.42578125" style="2" customWidth="1"/>
    <col min="7680" max="7680" width="6.85546875" style="2" customWidth="1"/>
    <col min="7681" max="7682" width="14.85546875" style="2" customWidth="1"/>
    <col min="7683" max="7683" width="3.42578125" style="2" customWidth="1"/>
    <col min="7684" max="7684" width="18.28515625" style="2" customWidth="1"/>
    <col min="7685" max="7685" width="30.140625" style="2" customWidth="1"/>
    <col min="7686" max="7686" width="3.5703125" style="2" customWidth="1"/>
    <col min="7687" max="7687" width="15.42578125" style="2" customWidth="1"/>
    <col min="7688" max="7688" width="28.42578125" style="2" customWidth="1"/>
    <col min="7689" max="7689" width="3.5703125" style="2" customWidth="1"/>
    <col min="7690" max="7690" width="17.42578125" style="2" bestFit="1" customWidth="1"/>
    <col min="7691" max="7691" width="26.28515625" style="2" customWidth="1"/>
    <col min="7692" max="7692" width="27.42578125" style="2" customWidth="1"/>
    <col min="7693" max="7693" width="20.5703125" style="2" customWidth="1"/>
    <col min="7694" max="7694" width="27.42578125" style="2" customWidth="1"/>
    <col min="7695" max="7695" width="59.5703125" style="2" customWidth="1"/>
    <col min="7696" max="7924" width="10.7109375" style="2"/>
    <col min="7925" max="7925" width="19.28515625" style="2" customWidth="1"/>
    <col min="7926" max="7926" width="45.85546875" style="2" customWidth="1"/>
    <col min="7927" max="7930" width="5.7109375" style="2" customWidth="1"/>
    <col min="7931" max="7934" width="4.7109375" style="2" customWidth="1"/>
    <col min="7935" max="7935" width="3.42578125" style="2" customWidth="1"/>
    <col min="7936" max="7936" width="6.85546875" style="2" customWidth="1"/>
    <col min="7937" max="7938" width="14.85546875" style="2" customWidth="1"/>
    <col min="7939" max="7939" width="3.42578125" style="2" customWidth="1"/>
    <col min="7940" max="7940" width="18.28515625" style="2" customWidth="1"/>
    <col min="7941" max="7941" width="30.140625" style="2" customWidth="1"/>
    <col min="7942" max="7942" width="3.5703125" style="2" customWidth="1"/>
    <col min="7943" max="7943" width="15.42578125" style="2" customWidth="1"/>
    <col min="7944" max="7944" width="28.42578125" style="2" customWidth="1"/>
    <col min="7945" max="7945" width="3.5703125" style="2" customWidth="1"/>
    <col min="7946" max="7946" width="17.42578125" style="2" bestFit="1" customWidth="1"/>
    <col min="7947" max="7947" width="26.28515625" style="2" customWidth="1"/>
    <col min="7948" max="7948" width="27.42578125" style="2" customWidth="1"/>
    <col min="7949" max="7949" width="20.5703125" style="2" customWidth="1"/>
    <col min="7950" max="7950" width="27.42578125" style="2" customWidth="1"/>
    <col min="7951" max="7951" width="59.5703125" style="2" customWidth="1"/>
    <col min="7952" max="8180" width="10.7109375" style="2"/>
    <col min="8181" max="8181" width="19.28515625" style="2" customWidth="1"/>
    <col min="8182" max="8182" width="45.85546875" style="2" customWidth="1"/>
    <col min="8183" max="8186" width="5.7109375" style="2" customWidth="1"/>
    <col min="8187" max="8190" width="4.7109375" style="2" customWidth="1"/>
    <col min="8191" max="8191" width="3.42578125" style="2" customWidth="1"/>
    <col min="8192" max="8192" width="6.85546875" style="2" customWidth="1"/>
    <col min="8193" max="8194" width="14.85546875" style="2" customWidth="1"/>
    <col min="8195" max="8195" width="3.42578125" style="2" customWidth="1"/>
    <col min="8196" max="8196" width="18.28515625" style="2" customWidth="1"/>
    <col min="8197" max="8197" width="30.140625" style="2" customWidth="1"/>
    <col min="8198" max="8198" width="3.5703125" style="2" customWidth="1"/>
    <col min="8199" max="8199" width="15.42578125" style="2" customWidth="1"/>
    <col min="8200" max="8200" width="28.42578125" style="2" customWidth="1"/>
    <col min="8201" max="8201" width="3.5703125" style="2" customWidth="1"/>
    <col min="8202" max="8202" width="17.42578125" style="2" bestFit="1" customWidth="1"/>
    <col min="8203" max="8203" width="26.28515625" style="2" customWidth="1"/>
    <col min="8204" max="8204" width="27.42578125" style="2" customWidth="1"/>
    <col min="8205" max="8205" width="20.5703125" style="2" customWidth="1"/>
    <col min="8206" max="8206" width="27.42578125" style="2" customWidth="1"/>
    <col min="8207" max="8207" width="59.5703125" style="2" customWidth="1"/>
    <col min="8208" max="8436" width="10.7109375" style="2"/>
    <col min="8437" max="8437" width="19.28515625" style="2" customWidth="1"/>
    <col min="8438" max="8438" width="45.85546875" style="2" customWidth="1"/>
    <col min="8439" max="8442" width="5.7109375" style="2" customWidth="1"/>
    <col min="8443" max="8446" width="4.7109375" style="2" customWidth="1"/>
    <col min="8447" max="8447" width="3.42578125" style="2" customWidth="1"/>
    <col min="8448" max="8448" width="6.85546875" style="2" customWidth="1"/>
    <col min="8449" max="8450" width="14.85546875" style="2" customWidth="1"/>
    <col min="8451" max="8451" width="3.42578125" style="2" customWidth="1"/>
    <col min="8452" max="8452" width="18.28515625" style="2" customWidth="1"/>
    <col min="8453" max="8453" width="30.140625" style="2" customWidth="1"/>
    <col min="8454" max="8454" width="3.5703125" style="2" customWidth="1"/>
    <col min="8455" max="8455" width="15.42578125" style="2" customWidth="1"/>
    <col min="8456" max="8456" width="28.42578125" style="2" customWidth="1"/>
    <col min="8457" max="8457" width="3.5703125" style="2" customWidth="1"/>
    <col min="8458" max="8458" width="17.42578125" style="2" bestFit="1" customWidth="1"/>
    <col min="8459" max="8459" width="26.28515625" style="2" customWidth="1"/>
    <col min="8460" max="8460" width="27.42578125" style="2" customWidth="1"/>
    <col min="8461" max="8461" width="20.5703125" style="2" customWidth="1"/>
    <col min="8462" max="8462" width="27.42578125" style="2" customWidth="1"/>
    <col min="8463" max="8463" width="59.5703125" style="2" customWidth="1"/>
    <col min="8464" max="8692" width="10.7109375" style="2"/>
    <col min="8693" max="8693" width="19.28515625" style="2" customWidth="1"/>
    <col min="8694" max="8694" width="45.85546875" style="2" customWidth="1"/>
    <col min="8695" max="8698" width="5.7109375" style="2" customWidth="1"/>
    <col min="8699" max="8702" width="4.7109375" style="2" customWidth="1"/>
    <col min="8703" max="8703" width="3.42578125" style="2" customWidth="1"/>
    <col min="8704" max="8704" width="6.85546875" style="2" customWidth="1"/>
    <col min="8705" max="8706" width="14.85546875" style="2" customWidth="1"/>
    <col min="8707" max="8707" width="3.42578125" style="2" customWidth="1"/>
    <col min="8708" max="8708" width="18.28515625" style="2" customWidth="1"/>
    <col min="8709" max="8709" width="30.140625" style="2" customWidth="1"/>
    <col min="8710" max="8710" width="3.5703125" style="2" customWidth="1"/>
    <col min="8711" max="8711" width="15.42578125" style="2" customWidth="1"/>
    <col min="8712" max="8712" width="28.42578125" style="2" customWidth="1"/>
    <col min="8713" max="8713" width="3.5703125" style="2" customWidth="1"/>
    <col min="8714" max="8714" width="17.42578125" style="2" bestFit="1" customWidth="1"/>
    <col min="8715" max="8715" width="26.28515625" style="2" customWidth="1"/>
    <col min="8716" max="8716" width="27.42578125" style="2" customWidth="1"/>
    <col min="8717" max="8717" width="20.5703125" style="2" customWidth="1"/>
    <col min="8718" max="8718" width="27.42578125" style="2" customWidth="1"/>
    <col min="8719" max="8719" width="59.5703125" style="2" customWidth="1"/>
    <col min="8720" max="8948" width="10.7109375" style="2"/>
    <col min="8949" max="8949" width="19.28515625" style="2" customWidth="1"/>
    <col min="8950" max="8950" width="45.85546875" style="2" customWidth="1"/>
    <col min="8951" max="8954" width="5.7109375" style="2" customWidth="1"/>
    <col min="8955" max="8958" width="4.7109375" style="2" customWidth="1"/>
    <col min="8959" max="8959" width="3.42578125" style="2" customWidth="1"/>
    <col min="8960" max="8960" width="6.85546875" style="2" customWidth="1"/>
    <col min="8961" max="8962" width="14.85546875" style="2" customWidth="1"/>
    <col min="8963" max="8963" width="3.42578125" style="2" customWidth="1"/>
    <col min="8964" max="8964" width="18.28515625" style="2" customWidth="1"/>
    <col min="8965" max="8965" width="30.140625" style="2" customWidth="1"/>
    <col min="8966" max="8966" width="3.5703125" style="2" customWidth="1"/>
    <col min="8967" max="8967" width="15.42578125" style="2" customWidth="1"/>
    <col min="8968" max="8968" width="28.42578125" style="2" customWidth="1"/>
    <col min="8969" max="8969" width="3.5703125" style="2" customWidth="1"/>
    <col min="8970" max="8970" width="17.42578125" style="2" bestFit="1" customWidth="1"/>
    <col min="8971" max="8971" width="26.28515625" style="2" customWidth="1"/>
    <col min="8972" max="8972" width="27.42578125" style="2" customWidth="1"/>
    <col min="8973" max="8973" width="20.5703125" style="2" customWidth="1"/>
    <col min="8974" max="8974" width="27.42578125" style="2" customWidth="1"/>
    <col min="8975" max="8975" width="59.5703125" style="2" customWidth="1"/>
    <col min="8976" max="9204" width="10.7109375" style="2"/>
    <col min="9205" max="9205" width="19.28515625" style="2" customWidth="1"/>
    <col min="9206" max="9206" width="45.85546875" style="2" customWidth="1"/>
    <col min="9207" max="9210" width="5.7109375" style="2" customWidth="1"/>
    <col min="9211" max="9214" width="4.7109375" style="2" customWidth="1"/>
    <col min="9215" max="9215" width="3.42578125" style="2" customWidth="1"/>
    <col min="9216" max="9216" width="6.85546875" style="2" customWidth="1"/>
    <col min="9217" max="9218" width="14.85546875" style="2" customWidth="1"/>
    <col min="9219" max="9219" width="3.42578125" style="2" customWidth="1"/>
    <col min="9220" max="9220" width="18.28515625" style="2" customWidth="1"/>
    <col min="9221" max="9221" width="30.140625" style="2" customWidth="1"/>
    <col min="9222" max="9222" width="3.5703125" style="2" customWidth="1"/>
    <col min="9223" max="9223" width="15.42578125" style="2" customWidth="1"/>
    <col min="9224" max="9224" width="28.42578125" style="2" customWidth="1"/>
    <col min="9225" max="9225" width="3.5703125" style="2" customWidth="1"/>
    <col min="9226" max="9226" width="17.42578125" style="2" bestFit="1" customWidth="1"/>
    <col min="9227" max="9227" width="26.28515625" style="2" customWidth="1"/>
    <col min="9228" max="9228" width="27.42578125" style="2" customWidth="1"/>
    <col min="9229" max="9229" width="20.5703125" style="2" customWidth="1"/>
    <col min="9230" max="9230" width="27.42578125" style="2" customWidth="1"/>
    <col min="9231" max="9231" width="59.5703125" style="2" customWidth="1"/>
    <col min="9232" max="9460" width="10.7109375" style="2"/>
    <col min="9461" max="9461" width="19.28515625" style="2" customWidth="1"/>
    <col min="9462" max="9462" width="45.85546875" style="2" customWidth="1"/>
    <col min="9463" max="9466" width="5.7109375" style="2" customWidth="1"/>
    <col min="9467" max="9470" width="4.7109375" style="2" customWidth="1"/>
    <col min="9471" max="9471" width="3.42578125" style="2" customWidth="1"/>
    <col min="9472" max="9472" width="6.85546875" style="2" customWidth="1"/>
    <col min="9473" max="9474" width="14.85546875" style="2" customWidth="1"/>
    <col min="9475" max="9475" width="3.42578125" style="2" customWidth="1"/>
    <col min="9476" max="9476" width="18.28515625" style="2" customWidth="1"/>
    <col min="9477" max="9477" width="30.140625" style="2" customWidth="1"/>
    <col min="9478" max="9478" width="3.5703125" style="2" customWidth="1"/>
    <col min="9479" max="9479" width="15.42578125" style="2" customWidth="1"/>
    <col min="9480" max="9480" width="28.42578125" style="2" customWidth="1"/>
    <col min="9481" max="9481" width="3.5703125" style="2" customWidth="1"/>
    <col min="9482" max="9482" width="17.42578125" style="2" bestFit="1" customWidth="1"/>
    <col min="9483" max="9483" width="26.28515625" style="2" customWidth="1"/>
    <col min="9484" max="9484" width="27.42578125" style="2" customWidth="1"/>
    <col min="9485" max="9485" width="20.5703125" style="2" customWidth="1"/>
    <col min="9486" max="9486" width="27.42578125" style="2" customWidth="1"/>
    <col min="9487" max="9487" width="59.5703125" style="2" customWidth="1"/>
    <col min="9488" max="9716" width="10.7109375" style="2"/>
    <col min="9717" max="9717" width="19.28515625" style="2" customWidth="1"/>
    <col min="9718" max="9718" width="45.85546875" style="2" customWidth="1"/>
    <col min="9719" max="9722" width="5.7109375" style="2" customWidth="1"/>
    <col min="9723" max="9726" width="4.7109375" style="2" customWidth="1"/>
    <col min="9727" max="9727" width="3.42578125" style="2" customWidth="1"/>
    <col min="9728" max="9728" width="6.85546875" style="2" customWidth="1"/>
    <col min="9729" max="9730" width="14.85546875" style="2" customWidth="1"/>
    <col min="9731" max="9731" width="3.42578125" style="2" customWidth="1"/>
    <col min="9732" max="9732" width="18.28515625" style="2" customWidth="1"/>
    <col min="9733" max="9733" width="30.140625" style="2" customWidth="1"/>
    <col min="9734" max="9734" width="3.5703125" style="2" customWidth="1"/>
    <col min="9735" max="9735" width="15.42578125" style="2" customWidth="1"/>
    <col min="9736" max="9736" width="28.42578125" style="2" customWidth="1"/>
    <col min="9737" max="9737" width="3.5703125" style="2" customWidth="1"/>
    <col min="9738" max="9738" width="17.42578125" style="2" bestFit="1" customWidth="1"/>
    <col min="9739" max="9739" width="26.28515625" style="2" customWidth="1"/>
    <col min="9740" max="9740" width="27.42578125" style="2" customWidth="1"/>
    <col min="9741" max="9741" width="20.5703125" style="2" customWidth="1"/>
    <col min="9742" max="9742" width="27.42578125" style="2" customWidth="1"/>
    <col min="9743" max="9743" width="59.5703125" style="2" customWidth="1"/>
    <col min="9744" max="9972" width="10.7109375" style="2"/>
    <col min="9973" max="9973" width="19.28515625" style="2" customWidth="1"/>
    <col min="9974" max="9974" width="45.85546875" style="2" customWidth="1"/>
    <col min="9975" max="9978" width="5.7109375" style="2" customWidth="1"/>
    <col min="9979" max="9982" width="4.7109375" style="2" customWidth="1"/>
    <col min="9983" max="9983" width="3.42578125" style="2" customWidth="1"/>
    <col min="9984" max="9984" width="6.85546875" style="2" customWidth="1"/>
    <col min="9985" max="9986" width="14.85546875" style="2" customWidth="1"/>
    <col min="9987" max="9987" width="3.42578125" style="2" customWidth="1"/>
    <col min="9988" max="9988" width="18.28515625" style="2" customWidth="1"/>
    <col min="9989" max="9989" width="30.140625" style="2" customWidth="1"/>
    <col min="9990" max="9990" width="3.5703125" style="2" customWidth="1"/>
    <col min="9991" max="9991" width="15.42578125" style="2" customWidth="1"/>
    <col min="9992" max="9992" width="28.42578125" style="2" customWidth="1"/>
    <col min="9993" max="9993" width="3.5703125" style="2" customWidth="1"/>
    <col min="9994" max="9994" width="17.42578125" style="2" bestFit="1" customWidth="1"/>
    <col min="9995" max="9995" width="26.28515625" style="2" customWidth="1"/>
    <col min="9996" max="9996" width="27.42578125" style="2" customWidth="1"/>
    <col min="9997" max="9997" width="20.5703125" style="2" customWidth="1"/>
    <col min="9998" max="9998" width="27.42578125" style="2" customWidth="1"/>
    <col min="9999" max="9999" width="59.5703125" style="2" customWidth="1"/>
    <col min="10000" max="10228" width="10.7109375" style="2"/>
    <col min="10229" max="10229" width="19.28515625" style="2" customWidth="1"/>
    <col min="10230" max="10230" width="45.85546875" style="2" customWidth="1"/>
    <col min="10231" max="10234" width="5.7109375" style="2" customWidth="1"/>
    <col min="10235" max="10238" width="4.7109375" style="2" customWidth="1"/>
    <col min="10239" max="10239" width="3.42578125" style="2" customWidth="1"/>
    <col min="10240" max="10240" width="6.85546875" style="2" customWidth="1"/>
    <col min="10241" max="10242" width="14.85546875" style="2" customWidth="1"/>
    <col min="10243" max="10243" width="3.42578125" style="2" customWidth="1"/>
    <col min="10244" max="10244" width="18.28515625" style="2" customWidth="1"/>
    <col min="10245" max="10245" width="30.140625" style="2" customWidth="1"/>
    <col min="10246" max="10246" width="3.5703125" style="2" customWidth="1"/>
    <col min="10247" max="10247" width="15.42578125" style="2" customWidth="1"/>
    <col min="10248" max="10248" width="28.42578125" style="2" customWidth="1"/>
    <col min="10249" max="10249" width="3.5703125" style="2" customWidth="1"/>
    <col min="10250" max="10250" width="17.42578125" style="2" bestFit="1" customWidth="1"/>
    <col min="10251" max="10251" width="26.28515625" style="2" customWidth="1"/>
    <col min="10252" max="10252" width="27.42578125" style="2" customWidth="1"/>
    <col min="10253" max="10253" width="20.5703125" style="2" customWidth="1"/>
    <col min="10254" max="10254" width="27.42578125" style="2" customWidth="1"/>
    <col min="10255" max="10255" width="59.5703125" style="2" customWidth="1"/>
    <col min="10256" max="10484" width="10.7109375" style="2"/>
    <col min="10485" max="10485" width="19.28515625" style="2" customWidth="1"/>
    <col min="10486" max="10486" width="45.85546875" style="2" customWidth="1"/>
    <col min="10487" max="10490" width="5.7109375" style="2" customWidth="1"/>
    <col min="10491" max="10494" width="4.7109375" style="2" customWidth="1"/>
    <col min="10495" max="10495" width="3.42578125" style="2" customWidth="1"/>
    <col min="10496" max="10496" width="6.85546875" style="2" customWidth="1"/>
    <col min="10497" max="10498" width="14.85546875" style="2" customWidth="1"/>
    <col min="10499" max="10499" width="3.42578125" style="2" customWidth="1"/>
    <col min="10500" max="10500" width="18.28515625" style="2" customWidth="1"/>
    <col min="10501" max="10501" width="30.140625" style="2" customWidth="1"/>
    <col min="10502" max="10502" width="3.5703125" style="2" customWidth="1"/>
    <col min="10503" max="10503" width="15.42578125" style="2" customWidth="1"/>
    <col min="10504" max="10504" width="28.42578125" style="2" customWidth="1"/>
    <col min="10505" max="10505" width="3.5703125" style="2" customWidth="1"/>
    <col min="10506" max="10506" width="17.42578125" style="2" bestFit="1" customWidth="1"/>
    <col min="10507" max="10507" width="26.28515625" style="2" customWidth="1"/>
    <col min="10508" max="10508" width="27.42578125" style="2" customWidth="1"/>
    <col min="10509" max="10509" width="20.5703125" style="2" customWidth="1"/>
    <col min="10510" max="10510" width="27.42578125" style="2" customWidth="1"/>
    <col min="10511" max="10511" width="59.5703125" style="2" customWidth="1"/>
    <col min="10512" max="10740" width="10.7109375" style="2"/>
    <col min="10741" max="10741" width="19.28515625" style="2" customWidth="1"/>
    <col min="10742" max="10742" width="45.85546875" style="2" customWidth="1"/>
    <col min="10743" max="10746" width="5.7109375" style="2" customWidth="1"/>
    <col min="10747" max="10750" width="4.7109375" style="2" customWidth="1"/>
    <col min="10751" max="10751" width="3.42578125" style="2" customWidth="1"/>
    <col min="10752" max="10752" width="6.85546875" style="2" customWidth="1"/>
    <col min="10753" max="10754" width="14.85546875" style="2" customWidth="1"/>
    <col min="10755" max="10755" width="3.42578125" style="2" customWidth="1"/>
    <col min="10756" max="10756" width="18.28515625" style="2" customWidth="1"/>
    <col min="10757" max="10757" width="30.140625" style="2" customWidth="1"/>
    <col min="10758" max="10758" width="3.5703125" style="2" customWidth="1"/>
    <col min="10759" max="10759" width="15.42578125" style="2" customWidth="1"/>
    <col min="10760" max="10760" width="28.42578125" style="2" customWidth="1"/>
    <col min="10761" max="10761" width="3.5703125" style="2" customWidth="1"/>
    <col min="10762" max="10762" width="17.42578125" style="2" bestFit="1" customWidth="1"/>
    <col min="10763" max="10763" width="26.28515625" style="2" customWidth="1"/>
    <col min="10764" max="10764" width="27.42578125" style="2" customWidth="1"/>
    <col min="10765" max="10765" width="20.5703125" style="2" customWidth="1"/>
    <col min="10766" max="10766" width="27.42578125" style="2" customWidth="1"/>
    <col min="10767" max="10767" width="59.5703125" style="2" customWidth="1"/>
    <col min="10768" max="10996" width="10.7109375" style="2"/>
    <col min="10997" max="10997" width="19.28515625" style="2" customWidth="1"/>
    <col min="10998" max="10998" width="45.85546875" style="2" customWidth="1"/>
    <col min="10999" max="11002" width="5.7109375" style="2" customWidth="1"/>
    <col min="11003" max="11006" width="4.7109375" style="2" customWidth="1"/>
    <col min="11007" max="11007" width="3.42578125" style="2" customWidth="1"/>
    <col min="11008" max="11008" width="6.85546875" style="2" customWidth="1"/>
    <col min="11009" max="11010" width="14.85546875" style="2" customWidth="1"/>
    <col min="11011" max="11011" width="3.42578125" style="2" customWidth="1"/>
    <col min="11012" max="11012" width="18.28515625" style="2" customWidth="1"/>
    <col min="11013" max="11013" width="30.140625" style="2" customWidth="1"/>
    <col min="11014" max="11014" width="3.5703125" style="2" customWidth="1"/>
    <col min="11015" max="11015" width="15.42578125" style="2" customWidth="1"/>
    <col min="11016" max="11016" width="28.42578125" style="2" customWidth="1"/>
    <col min="11017" max="11017" width="3.5703125" style="2" customWidth="1"/>
    <col min="11018" max="11018" width="17.42578125" style="2" bestFit="1" customWidth="1"/>
    <col min="11019" max="11019" width="26.28515625" style="2" customWidth="1"/>
    <col min="11020" max="11020" width="27.42578125" style="2" customWidth="1"/>
    <col min="11021" max="11021" width="20.5703125" style="2" customWidth="1"/>
    <col min="11022" max="11022" width="27.42578125" style="2" customWidth="1"/>
    <col min="11023" max="11023" width="59.5703125" style="2" customWidth="1"/>
    <col min="11024" max="11252" width="10.7109375" style="2"/>
    <col min="11253" max="11253" width="19.28515625" style="2" customWidth="1"/>
    <col min="11254" max="11254" width="45.85546875" style="2" customWidth="1"/>
    <col min="11255" max="11258" width="5.7109375" style="2" customWidth="1"/>
    <col min="11259" max="11262" width="4.7109375" style="2" customWidth="1"/>
    <col min="11263" max="11263" width="3.42578125" style="2" customWidth="1"/>
    <col min="11264" max="11264" width="6.85546875" style="2" customWidth="1"/>
    <col min="11265" max="11266" width="14.85546875" style="2" customWidth="1"/>
    <col min="11267" max="11267" width="3.42578125" style="2" customWidth="1"/>
    <col min="11268" max="11268" width="18.28515625" style="2" customWidth="1"/>
    <col min="11269" max="11269" width="30.140625" style="2" customWidth="1"/>
    <col min="11270" max="11270" width="3.5703125" style="2" customWidth="1"/>
    <col min="11271" max="11271" width="15.42578125" style="2" customWidth="1"/>
    <col min="11272" max="11272" width="28.42578125" style="2" customWidth="1"/>
    <col min="11273" max="11273" width="3.5703125" style="2" customWidth="1"/>
    <col min="11274" max="11274" width="17.42578125" style="2" bestFit="1" customWidth="1"/>
    <col min="11275" max="11275" width="26.28515625" style="2" customWidth="1"/>
    <col min="11276" max="11276" width="27.42578125" style="2" customWidth="1"/>
    <col min="11277" max="11277" width="20.5703125" style="2" customWidth="1"/>
    <col min="11278" max="11278" width="27.42578125" style="2" customWidth="1"/>
    <col min="11279" max="11279" width="59.5703125" style="2" customWidth="1"/>
    <col min="11280" max="11508" width="10.7109375" style="2"/>
    <col min="11509" max="11509" width="19.28515625" style="2" customWidth="1"/>
    <col min="11510" max="11510" width="45.85546875" style="2" customWidth="1"/>
    <col min="11511" max="11514" width="5.7109375" style="2" customWidth="1"/>
    <col min="11515" max="11518" width="4.7109375" style="2" customWidth="1"/>
    <col min="11519" max="11519" width="3.42578125" style="2" customWidth="1"/>
    <col min="11520" max="11520" width="6.85546875" style="2" customWidth="1"/>
    <col min="11521" max="11522" width="14.85546875" style="2" customWidth="1"/>
    <col min="11523" max="11523" width="3.42578125" style="2" customWidth="1"/>
    <col min="11524" max="11524" width="18.28515625" style="2" customWidth="1"/>
    <col min="11525" max="11525" width="30.140625" style="2" customWidth="1"/>
    <col min="11526" max="11526" width="3.5703125" style="2" customWidth="1"/>
    <col min="11527" max="11527" width="15.42578125" style="2" customWidth="1"/>
    <col min="11528" max="11528" width="28.42578125" style="2" customWidth="1"/>
    <col min="11529" max="11529" width="3.5703125" style="2" customWidth="1"/>
    <col min="11530" max="11530" width="17.42578125" style="2" bestFit="1" customWidth="1"/>
    <col min="11531" max="11531" width="26.28515625" style="2" customWidth="1"/>
    <col min="11532" max="11532" width="27.42578125" style="2" customWidth="1"/>
    <col min="11533" max="11533" width="20.5703125" style="2" customWidth="1"/>
    <col min="11534" max="11534" width="27.42578125" style="2" customWidth="1"/>
    <col min="11535" max="11535" width="59.5703125" style="2" customWidth="1"/>
    <col min="11536" max="11764" width="10.7109375" style="2"/>
    <col min="11765" max="11765" width="19.28515625" style="2" customWidth="1"/>
    <col min="11766" max="11766" width="45.85546875" style="2" customWidth="1"/>
    <col min="11767" max="11770" width="5.7109375" style="2" customWidth="1"/>
    <col min="11771" max="11774" width="4.7109375" style="2" customWidth="1"/>
    <col min="11775" max="11775" width="3.42578125" style="2" customWidth="1"/>
    <col min="11776" max="11776" width="6.85546875" style="2" customWidth="1"/>
    <col min="11777" max="11778" width="14.85546875" style="2" customWidth="1"/>
    <col min="11779" max="11779" width="3.42578125" style="2" customWidth="1"/>
    <col min="11780" max="11780" width="18.28515625" style="2" customWidth="1"/>
    <col min="11781" max="11781" width="30.140625" style="2" customWidth="1"/>
    <col min="11782" max="11782" width="3.5703125" style="2" customWidth="1"/>
    <col min="11783" max="11783" width="15.42578125" style="2" customWidth="1"/>
    <col min="11784" max="11784" width="28.42578125" style="2" customWidth="1"/>
    <col min="11785" max="11785" width="3.5703125" style="2" customWidth="1"/>
    <col min="11786" max="11786" width="17.42578125" style="2" bestFit="1" customWidth="1"/>
    <col min="11787" max="11787" width="26.28515625" style="2" customWidth="1"/>
    <col min="11788" max="11788" width="27.42578125" style="2" customWidth="1"/>
    <col min="11789" max="11789" width="20.5703125" style="2" customWidth="1"/>
    <col min="11790" max="11790" width="27.42578125" style="2" customWidth="1"/>
    <col min="11791" max="11791" width="59.5703125" style="2" customWidth="1"/>
    <col min="11792" max="12020" width="10.7109375" style="2"/>
    <col min="12021" max="12021" width="19.28515625" style="2" customWidth="1"/>
    <col min="12022" max="12022" width="45.85546875" style="2" customWidth="1"/>
    <col min="12023" max="12026" width="5.7109375" style="2" customWidth="1"/>
    <col min="12027" max="12030" width="4.7109375" style="2" customWidth="1"/>
    <col min="12031" max="12031" width="3.42578125" style="2" customWidth="1"/>
    <col min="12032" max="12032" width="6.85546875" style="2" customWidth="1"/>
    <col min="12033" max="12034" width="14.85546875" style="2" customWidth="1"/>
    <col min="12035" max="12035" width="3.42578125" style="2" customWidth="1"/>
    <col min="12036" max="12036" width="18.28515625" style="2" customWidth="1"/>
    <col min="12037" max="12037" width="30.140625" style="2" customWidth="1"/>
    <col min="12038" max="12038" width="3.5703125" style="2" customWidth="1"/>
    <col min="12039" max="12039" width="15.42578125" style="2" customWidth="1"/>
    <col min="12040" max="12040" width="28.42578125" style="2" customWidth="1"/>
    <col min="12041" max="12041" width="3.5703125" style="2" customWidth="1"/>
    <col min="12042" max="12042" width="17.42578125" style="2" bestFit="1" customWidth="1"/>
    <col min="12043" max="12043" width="26.28515625" style="2" customWidth="1"/>
    <col min="12044" max="12044" width="27.42578125" style="2" customWidth="1"/>
    <col min="12045" max="12045" width="20.5703125" style="2" customWidth="1"/>
    <col min="12046" max="12046" width="27.42578125" style="2" customWidth="1"/>
    <col min="12047" max="12047" width="59.5703125" style="2" customWidth="1"/>
    <col min="12048" max="12276" width="10.7109375" style="2"/>
    <col min="12277" max="12277" width="19.28515625" style="2" customWidth="1"/>
    <col min="12278" max="12278" width="45.85546875" style="2" customWidth="1"/>
    <col min="12279" max="12282" width="5.7109375" style="2" customWidth="1"/>
    <col min="12283" max="12286" width="4.7109375" style="2" customWidth="1"/>
    <col min="12287" max="12287" width="3.42578125" style="2" customWidth="1"/>
    <col min="12288" max="12288" width="6.85546875" style="2" customWidth="1"/>
    <col min="12289" max="12290" width="14.85546875" style="2" customWidth="1"/>
    <col min="12291" max="12291" width="3.42578125" style="2" customWidth="1"/>
    <col min="12292" max="12292" width="18.28515625" style="2" customWidth="1"/>
    <col min="12293" max="12293" width="30.140625" style="2" customWidth="1"/>
    <col min="12294" max="12294" width="3.5703125" style="2" customWidth="1"/>
    <col min="12295" max="12295" width="15.42578125" style="2" customWidth="1"/>
    <col min="12296" max="12296" width="28.42578125" style="2" customWidth="1"/>
    <col min="12297" max="12297" width="3.5703125" style="2" customWidth="1"/>
    <col min="12298" max="12298" width="17.42578125" style="2" bestFit="1" customWidth="1"/>
    <col min="12299" max="12299" width="26.28515625" style="2" customWidth="1"/>
    <col min="12300" max="12300" width="27.42578125" style="2" customWidth="1"/>
    <col min="12301" max="12301" width="20.5703125" style="2" customWidth="1"/>
    <col min="12302" max="12302" width="27.42578125" style="2" customWidth="1"/>
    <col min="12303" max="12303" width="59.5703125" style="2" customWidth="1"/>
    <col min="12304" max="12532" width="10.7109375" style="2"/>
    <col min="12533" max="12533" width="19.28515625" style="2" customWidth="1"/>
    <col min="12534" max="12534" width="45.85546875" style="2" customWidth="1"/>
    <col min="12535" max="12538" width="5.7109375" style="2" customWidth="1"/>
    <col min="12539" max="12542" width="4.7109375" style="2" customWidth="1"/>
    <col min="12543" max="12543" width="3.42578125" style="2" customWidth="1"/>
    <col min="12544" max="12544" width="6.85546875" style="2" customWidth="1"/>
    <col min="12545" max="12546" width="14.85546875" style="2" customWidth="1"/>
    <col min="12547" max="12547" width="3.42578125" style="2" customWidth="1"/>
    <col min="12548" max="12548" width="18.28515625" style="2" customWidth="1"/>
    <col min="12549" max="12549" width="30.140625" style="2" customWidth="1"/>
    <col min="12550" max="12550" width="3.5703125" style="2" customWidth="1"/>
    <col min="12551" max="12551" width="15.42578125" style="2" customWidth="1"/>
    <col min="12552" max="12552" width="28.42578125" style="2" customWidth="1"/>
    <col min="12553" max="12553" width="3.5703125" style="2" customWidth="1"/>
    <col min="12554" max="12554" width="17.42578125" style="2" bestFit="1" customWidth="1"/>
    <col min="12555" max="12555" width="26.28515625" style="2" customWidth="1"/>
    <col min="12556" max="12556" width="27.42578125" style="2" customWidth="1"/>
    <col min="12557" max="12557" width="20.5703125" style="2" customWidth="1"/>
    <col min="12558" max="12558" width="27.42578125" style="2" customWidth="1"/>
    <col min="12559" max="12559" width="59.5703125" style="2" customWidth="1"/>
    <col min="12560" max="12788" width="10.7109375" style="2"/>
    <col min="12789" max="12789" width="19.28515625" style="2" customWidth="1"/>
    <col min="12790" max="12790" width="45.85546875" style="2" customWidth="1"/>
    <col min="12791" max="12794" width="5.7109375" style="2" customWidth="1"/>
    <col min="12795" max="12798" width="4.7109375" style="2" customWidth="1"/>
    <col min="12799" max="12799" width="3.42578125" style="2" customWidth="1"/>
    <col min="12800" max="12800" width="6.85546875" style="2" customWidth="1"/>
    <col min="12801" max="12802" width="14.85546875" style="2" customWidth="1"/>
    <col min="12803" max="12803" width="3.42578125" style="2" customWidth="1"/>
    <col min="12804" max="12804" width="18.28515625" style="2" customWidth="1"/>
    <col min="12805" max="12805" width="30.140625" style="2" customWidth="1"/>
    <col min="12806" max="12806" width="3.5703125" style="2" customWidth="1"/>
    <col min="12807" max="12807" width="15.42578125" style="2" customWidth="1"/>
    <col min="12808" max="12808" width="28.42578125" style="2" customWidth="1"/>
    <col min="12809" max="12809" width="3.5703125" style="2" customWidth="1"/>
    <col min="12810" max="12810" width="17.42578125" style="2" bestFit="1" customWidth="1"/>
    <col min="12811" max="12811" width="26.28515625" style="2" customWidth="1"/>
    <col min="12812" max="12812" width="27.42578125" style="2" customWidth="1"/>
    <col min="12813" max="12813" width="20.5703125" style="2" customWidth="1"/>
    <col min="12814" max="12814" width="27.42578125" style="2" customWidth="1"/>
    <col min="12815" max="12815" width="59.5703125" style="2" customWidth="1"/>
    <col min="12816" max="13044" width="10.7109375" style="2"/>
    <col min="13045" max="13045" width="19.28515625" style="2" customWidth="1"/>
    <col min="13046" max="13046" width="45.85546875" style="2" customWidth="1"/>
    <col min="13047" max="13050" width="5.7109375" style="2" customWidth="1"/>
    <col min="13051" max="13054" width="4.7109375" style="2" customWidth="1"/>
    <col min="13055" max="13055" width="3.42578125" style="2" customWidth="1"/>
    <col min="13056" max="13056" width="6.85546875" style="2" customWidth="1"/>
    <col min="13057" max="13058" width="14.85546875" style="2" customWidth="1"/>
    <col min="13059" max="13059" width="3.42578125" style="2" customWidth="1"/>
    <col min="13060" max="13060" width="18.28515625" style="2" customWidth="1"/>
    <col min="13061" max="13061" width="30.140625" style="2" customWidth="1"/>
    <col min="13062" max="13062" width="3.5703125" style="2" customWidth="1"/>
    <col min="13063" max="13063" width="15.42578125" style="2" customWidth="1"/>
    <col min="13064" max="13064" width="28.42578125" style="2" customWidth="1"/>
    <col min="13065" max="13065" width="3.5703125" style="2" customWidth="1"/>
    <col min="13066" max="13066" width="17.42578125" style="2" bestFit="1" customWidth="1"/>
    <col min="13067" max="13067" width="26.28515625" style="2" customWidth="1"/>
    <col min="13068" max="13068" width="27.42578125" style="2" customWidth="1"/>
    <col min="13069" max="13069" width="20.5703125" style="2" customWidth="1"/>
    <col min="13070" max="13070" width="27.42578125" style="2" customWidth="1"/>
    <col min="13071" max="13071" width="59.5703125" style="2" customWidth="1"/>
    <col min="13072" max="13300" width="10.7109375" style="2"/>
    <col min="13301" max="13301" width="19.28515625" style="2" customWidth="1"/>
    <col min="13302" max="13302" width="45.85546875" style="2" customWidth="1"/>
    <col min="13303" max="13306" width="5.7109375" style="2" customWidth="1"/>
    <col min="13307" max="13310" width="4.7109375" style="2" customWidth="1"/>
    <col min="13311" max="13311" width="3.42578125" style="2" customWidth="1"/>
    <col min="13312" max="13312" width="6.85546875" style="2" customWidth="1"/>
    <col min="13313" max="13314" width="14.85546875" style="2" customWidth="1"/>
    <col min="13315" max="13315" width="3.42578125" style="2" customWidth="1"/>
    <col min="13316" max="13316" width="18.28515625" style="2" customWidth="1"/>
    <col min="13317" max="13317" width="30.140625" style="2" customWidth="1"/>
    <col min="13318" max="13318" width="3.5703125" style="2" customWidth="1"/>
    <col min="13319" max="13319" width="15.42578125" style="2" customWidth="1"/>
    <col min="13320" max="13320" width="28.42578125" style="2" customWidth="1"/>
    <col min="13321" max="13321" width="3.5703125" style="2" customWidth="1"/>
    <col min="13322" max="13322" width="17.42578125" style="2" bestFit="1" customWidth="1"/>
    <col min="13323" max="13323" width="26.28515625" style="2" customWidth="1"/>
    <col min="13324" max="13324" width="27.42578125" style="2" customWidth="1"/>
    <col min="13325" max="13325" width="20.5703125" style="2" customWidth="1"/>
    <col min="13326" max="13326" width="27.42578125" style="2" customWidth="1"/>
    <col min="13327" max="13327" width="59.5703125" style="2" customWidth="1"/>
    <col min="13328" max="13556" width="10.7109375" style="2"/>
    <col min="13557" max="13557" width="19.28515625" style="2" customWidth="1"/>
    <col min="13558" max="13558" width="45.85546875" style="2" customWidth="1"/>
    <col min="13559" max="13562" width="5.7109375" style="2" customWidth="1"/>
    <col min="13563" max="13566" width="4.7109375" style="2" customWidth="1"/>
    <col min="13567" max="13567" width="3.42578125" style="2" customWidth="1"/>
    <col min="13568" max="13568" width="6.85546875" style="2" customWidth="1"/>
    <col min="13569" max="13570" width="14.85546875" style="2" customWidth="1"/>
    <col min="13571" max="13571" width="3.42578125" style="2" customWidth="1"/>
    <col min="13572" max="13572" width="18.28515625" style="2" customWidth="1"/>
    <col min="13573" max="13573" width="30.140625" style="2" customWidth="1"/>
    <col min="13574" max="13574" width="3.5703125" style="2" customWidth="1"/>
    <col min="13575" max="13575" width="15.42578125" style="2" customWidth="1"/>
    <col min="13576" max="13576" width="28.42578125" style="2" customWidth="1"/>
    <col min="13577" max="13577" width="3.5703125" style="2" customWidth="1"/>
    <col min="13578" max="13578" width="17.42578125" style="2" bestFit="1" customWidth="1"/>
    <col min="13579" max="13579" width="26.28515625" style="2" customWidth="1"/>
    <col min="13580" max="13580" width="27.42578125" style="2" customWidth="1"/>
    <col min="13581" max="13581" width="20.5703125" style="2" customWidth="1"/>
    <col min="13582" max="13582" width="27.42578125" style="2" customWidth="1"/>
    <col min="13583" max="13583" width="59.5703125" style="2" customWidth="1"/>
    <col min="13584" max="13812" width="10.7109375" style="2"/>
    <col min="13813" max="13813" width="19.28515625" style="2" customWidth="1"/>
    <col min="13814" max="13814" width="45.85546875" style="2" customWidth="1"/>
    <col min="13815" max="13818" width="5.7109375" style="2" customWidth="1"/>
    <col min="13819" max="13822" width="4.7109375" style="2" customWidth="1"/>
    <col min="13823" max="13823" width="3.42578125" style="2" customWidth="1"/>
    <col min="13824" max="13824" width="6.85546875" style="2" customWidth="1"/>
    <col min="13825" max="13826" width="14.85546875" style="2" customWidth="1"/>
    <col min="13827" max="13827" width="3.42578125" style="2" customWidth="1"/>
    <col min="13828" max="13828" width="18.28515625" style="2" customWidth="1"/>
    <col min="13829" max="13829" width="30.140625" style="2" customWidth="1"/>
    <col min="13830" max="13830" width="3.5703125" style="2" customWidth="1"/>
    <col min="13831" max="13831" width="15.42578125" style="2" customWidth="1"/>
    <col min="13832" max="13832" width="28.42578125" style="2" customWidth="1"/>
    <col min="13833" max="13833" width="3.5703125" style="2" customWidth="1"/>
    <col min="13834" max="13834" width="17.42578125" style="2" bestFit="1" customWidth="1"/>
    <col min="13835" max="13835" width="26.28515625" style="2" customWidth="1"/>
    <col min="13836" max="13836" width="27.42578125" style="2" customWidth="1"/>
    <col min="13837" max="13837" width="20.5703125" style="2" customWidth="1"/>
    <col min="13838" max="13838" width="27.42578125" style="2" customWidth="1"/>
    <col min="13839" max="13839" width="59.5703125" style="2" customWidth="1"/>
    <col min="13840" max="14068" width="10.7109375" style="2"/>
    <col min="14069" max="14069" width="19.28515625" style="2" customWidth="1"/>
    <col min="14070" max="14070" width="45.85546875" style="2" customWidth="1"/>
    <col min="14071" max="14074" width="5.7109375" style="2" customWidth="1"/>
    <col min="14075" max="14078" width="4.7109375" style="2" customWidth="1"/>
    <col min="14079" max="14079" width="3.42578125" style="2" customWidth="1"/>
    <col min="14080" max="14080" width="6.85546875" style="2" customWidth="1"/>
    <col min="14081" max="14082" width="14.85546875" style="2" customWidth="1"/>
    <col min="14083" max="14083" width="3.42578125" style="2" customWidth="1"/>
    <col min="14084" max="14084" width="18.28515625" style="2" customWidth="1"/>
    <col min="14085" max="14085" width="30.140625" style="2" customWidth="1"/>
    <col min="14086" max="14086" width="3.5703125" style="2" customWidth="1"/>
    <col min="14087" max="14087" width="15.42578125" style="2" customWidth="1"/>
    <col min="14088" max="14088" width="28.42578125" style="2" customWidth="1"/>
    <col min="14089" max="14089" width="3.5703125" style="2" customWidth="1"/>
    <col min="14090" max="14090" width="17.42578125" style="2" bestFit="1" customWidth="1"/>
    <col min="14091" max="14091" width="26.28515625" style="2" customWidth="1"/>
    <col min="14092" max="14092" width="27.42578125" style="2" customWidth="1"/>
    <col min="14093" max="14093" width="20.5703125" style="2" customWidth="1"/>
    <col min="14094" max="14094" width="27.42578125" style="2" customWidth="1"/>
    <col min="14095" max="14095" width="59.5703125" style="2" customWidth="1"/>
    <col min="14096" max="14324" width="10.7109375" style="2"/>
    <col min="14325" max="14325" width="19.28515625" style="2" customWidth="1"/>
    <col min="14326" max="14326" width="45.85546875" style="2" customWidth="1"/>
    <col min="14327" max="14330" width="5.7109375" style="2" customWidth="1"/>
    <col min="14331" max="14334" width="4.7109375" style="2" customWidth="1"/>
    <col min="14335" max="14335" width="3.42578125" style="2" customWidth="1"/>
    <col min="14336" max="14336" width="6.85546875" style="2" customWidth="1"/>
    <col min="14337" max="14338" width="14.85546875" style="2" customWidth="1"/>
    <col min="14339" max="14339" width="3.42578125" style="2" customWidth="1"/>
    <col min="14340" max="14340" width="18.28515625" style="2" customWidth="1"/>
    <col min="14341" max="14341" width="30.140625" style="2" customWidth="1"/>
    <col min="14342" max="14342" width="3.5703125" style="2" customWidth="1"/>
    <col min="14343" max="14343" width="15.42578125" style="2" customWidth="1"/>
    <col min="14344" max="14344" width="28.42578125" style="2" customWidth="1"/>
    <col min="14345" max="14345" width="3.5703125" style="2" customWidth="1"/>
    <col min="14346" max="14346" width="17.42578125" style="2" bestFit="1" customWidth="1"/>
    <col min="14347" max="14347" width="26.28515625" style="2" customWidth="1"/>
    <col min="14348" max="14348" width="27.42578125" style="2" customWidth="1"/>
    <col min="14349" max="14349" width="20.5703125" style="2" customWidth="1"/>
    <col min="14350" max="14350" width="27.42578125" style="2" customWidth="1"/>
    <col min="14351" max="14351" width="59.5703125" style="2" customWidth="1"/>
    <col min="14352" max="14580" width="10.7109375" style="2"/>
    <col min="14581" max="14581" width="19.28515625" style="2" customWidth="1"/>
    <col min="14582" max="14582" width="45.85546875" style="2" customWidth="1"/>
    <col min="14583" max="14586" width="5.7109375" style="2" customWidth="1"/>
    <col min="14587" max="14590" width="4.7109375" style="2" customWidth="1"/>
    <col min="14591" max="14591" width="3.42578125" style="2" customWidth="1"/>
    <col min="14592" max="14592" width="6.85546875" style="2" customWidth="1"/>
    <col min="14593" max="14594" width="14.85546875" style="2" customWidth="1"/>
    <col min="14595" max="14595" width="3.42578125" style="2" customWidth="1"/>
    <col min="14596" max="14596" width="18.28515625" style="2" customWidth="1"/>
    <col min="14597" max="14597" width="30.140625" style="2" customWidth="1"/>
    <col min="14598" max="14598" width="3.5703125" style="2" customWidth="1"/>
    <col min="14599" max="14599" width="15.42578125" style="2" customWidth="1"/>
    <col min="14600" max="14600" width="28.42578125" style="2" customWidth="1"/>
    <col min="14601" max="14601" width="3.5703125" style="2" customWidth="1"/>
    <col min="14602" max="14602" width="17.42578125" style="2" bestFit="1" customWidth="1"/>
    <col min="14603" max="14603" width="26.28515625" style="2" customWidth="1"/>
    <col min="14604" max="14604" width="27.42578125" style="2" customWidth="1"/>
    <col min="14605" max="14605" width="20.5703125" style="2" customWidth="1"/>
    <col min="14606" max="14606" width="27.42578125" style="2" customWidth="1"/>
    <col min="14607" max="14607" width="59.5703125" style="2" customWidth="1"/>
    <col min="14608" max="14836" width="10.7109375" style="2"/>
    <col min="14837" max="14837" width="19.28515625" style="2" customWidth="1"/>
    <col min="14838" max="14838" width="45.85546875" style="2" customWidth="1"/>
    <col min="14839" max="14842" width="5.7109375" style="2" customWidth="1"/>
    <col min="14843" max="14846" width="4.7109375" style="2" customWidth="1"/>
    <col min="14847" max="14847" width="3.42578125" style="2" customWidth="1"/>
    <col min="14848" max="14848" width="6.85546875" style="2" customWidth="1"/>
    <col min="14849" max="14850" width="14.85546875" style="2" customWidth="1"/>
    <col min="14851" max="14851" width="3.42578125" style="2" customWidth="1"/>
    <col min="14852" max="14852" width="18.28515625" style="2" customWidth="1"/>
    <col min="14853" max="14853" width="30.140625" style="2" customWidth="1"/>
    <col min="14854" max="14854" width="3.5703125" style="2" customWidth="1"/>
    <col min="14855" max="14855" width="15.42578125" style="2" customWidth="1"/>
    <col min="14856" max="14856" width="28.42578125" style="2" customWidth="1"/>
    <col min="14857" max="14857" width="3.5703125" style="2" customWidth="1"/>
    <col min="14858" max="14858" width="17.42578125" style="2" bestFit="1" customWidth="1"/>
    <col min="14859" max="14859" width="26.28515625" style="2" customWidth="1"/>
    <col min="14860" max="14860" width="27.42578125" style="2" customWidth="1"/>
    <col min="14861" max="14861" width="20.5703125" style="2" customWidth="1"/>
    <col min="14862" max="14862" width="27.42578125" style="2" customWidth="1"/>
    <col min="14863" max="14863" width="59.5703125" style="2" customWidth="1"/>
    <col min="14864" max="15092" width="10.7109375" style="2"/>
    <col min="15093" max="15093" width="19.28515625" style="2" customWidth="1"/>
    <col min="15094" max="15094" width="45.85546875" style="2" customWidth="1"/>
    <col min="15095" max="15098" width="5.7109375" style="2" customWidth="1"/>
    <col min="15099" max="15102" width="4.7109375" style="2" customWidth="1"/>
    <col min="15103" max="15103" width="3.42578125" style="2" customWidth="1"/>
    <col min="15104" max="15104" width="6.85546875" style="2" customWidth="1"/>
    <col min="15105" max="15106" width="14.85546875" style="2" customWidth="1"/>
    <col min="15107" max="15107" width="3.42578125" style="2" customWidth="1"/>
    <col min="15108" max="15108" width="18.28515625" style="2" customWidth="1"/>
    <col min="15109" max="15109" width="30.140625" style="2" customWidth="1"/>
    <col min="15110" max="15110" width="3.5703125" style="2" customWidth="1"/>
    <col min="15111" max="15111" width="15.42578125" style="2" customWidth="1"/>
    <col min="15112" max="15112" width="28.42578125" style="2" customWidth="1"/>
    <col min="15113" max="15113" width="3.5703125" style="2" customWidth="1"/>
    <col min="15114" max="15114" width="17.42578125" style="2" bestFit="1" customWidth="1"/>
    <col min="15115" max="15115" width="26.28515625" style="2" customWidth="1"/>
    <col min="15116" max="15116" width="27.42578125" style="2" customWidth="1"/>
    <col min="15117" max="15117" width="20.5703125" style="2" customWidth="1"/>
    <col min="15118" max="15118" width="27.42578125" style="2" customWidth="1"/>
    <col min="15119" max="15119" width="59.5703125" style="2" customWidth="1"/>
    <col min="15120" max="15348" width="10.7109375" style="2"/>
    <col min="15349" max="15349" width="19.28515625" style="2" customWidth="1"/>
    <col min="15350" max="15350" width="45.85546875" style="2" customWidth="1"/>
    <col min="15351" max="15354" width="5.7109375" style="2" customWidth="1"/>
    <col min="15355" max="15358" width="4.7109375" style="2" customWidth="1"/>
    <col min="15359" max="15359" width="3.42578125" style="2" customWidth="1"/>
    <col min="15360" max="15360" width="6.85546875" style="2" customWidth="1"/>
    <col min="15361" max="15362" width="14.85546875" style="2" customWidth="1"/>
    <col min="15363" max="15363" width="3.42578125" style="2" customWidth="1"/>
    <col min="15364" max="15364" width="18.28515625" style="2" customWidth="1"/>
    <col min="15365" max="15365" width="30.140625" style="2" customWidth="1"/>
    <col min="15366" max="15366" width="3.5703125" style="2" customWidth="1"/>
    <col min="15367" max="15367" width="15.42578125" style="2" customWidth="1"/>
    <col min="15368" max="15368" width="28.42578125" style="2" customWidth="1"/>
    <col min="15369" max="15369" width="3.5703125" style="2" customWidth="1"/>
    <col min="15370" max="15370" width="17.42578125" style="2" bestFit="1" customWidth="1"/>
    <col min="15371" max="15371" width="26.28515625" style="2" customWidth="1"/>
    <col min="15372" max="15372" width="27.42578125" style="2" customWidth="1"/>
    <col min="15373" max="15373" width="20.5703125" style="2" customWidth="1"/>
    <col min="15374" max="15374" width="27.42578125" style="2" customWidth="1"/>
    <col min="15375" max="15375" width="59.5703125" style="2" customWidth="1"/>
    <col min="15376" max="15604" width="10.7109375" style="2"/>
    <col min="15605" max="15605" width="19.28515625" style="2" customWidth="1"/>
    <col min="15606" max="15606" width="45.85546875" style="2" customWidth="1"/>
    <col min="15607" max="15610" width="5.7109375" style="2" customWidth="1"/>
    <col min="15611" max="15614" width="4.7109375" style="2" customWidth="1"/>
    <col min="15615" max="15615" width="3.42578125" style="2" customWidth="1"/>
    <col min="15616" max="15616" width="6.85546875" style="2" customWidth="1"/>
    <col min="15617" max="15618" width="14.85546875" style="2" customWidth="1"/>
    <col min="15619" max="15619" width="3.42578125" style="2" customWidth="1"/>
    <col min="15620" max="15620" width="18.28515625" style="2" customWidth="1"/>
    <col min="15621" max="15621" width="30.140625" style="2" customWidth="1"/>
    <col min="15622" max="15622" width="3.5703125" style="2" customWidth="1"/>
    <col min="15623" max="15623" width="15.42578125" style="2" customWidth="1"/>
    <col min="15624" max="15624" width="28.42578125" style="2" customWidth="1"/>
    <col min="15625" max="15625" width="3.5703125" style="2" customWidth="1"/>
    <col min="15626" max="15626" width="17.42578125" style="2" bestFit="1" customWidth="1"/>
    <col min="15627" max="15627" width="26.28515625" style="2" customWidth="1"/>
    <col min="15628" max="15628" width="27.42578125" style="2" customWidth="1"/>
    <col min="15629" max="15629" width="20.5703125" style="2" customWidth="1"/>
    <col min="15630" max="15630" width="27.42578125" style="2" customWidth="1"/>
    <col min="15631" max="15631" width="59.5703125" style="2" customWidth="1"/>
    <col min="15632" max="15860" width="10.7109375" style="2"/>
    <col min="15861" max="15861" width="19.28515625" style="2" customWidth="1"/>
    <col min="15862" max="15862" width="45.85546875" style="2" customWidth="1"/>
    <col min="15863" max="15866" width="5.7109375" style="2" customWidth="1"/>
    <col min="15867" max="15870" width="4.7109375" style="2" customWidth="1"/>
    <col min="15871" max="15871" width="3.42578125" style="2" customWidth="1"/>
    <col min="15872" max="15872" width="6.85546875" style="2" customWidth="1"/>
    <col min="15873" max="15874" width="14.85546875" style="2" customWidth="1"/>
    <col min="15875" max="15875" width="3.42578125" style="2" customWidth="1"/>
    <col min="15876" max="15876" width="18.28515625" style="2" customWidth="1"/>
    <col min="15877" max="15877" width="30.140625" style="2" customWidth="1"/>
    <col min="15878" max="15878" width="3.5703125" style="2" customWidth="1"/>
    <col min="15879" max="15879" width="15.42578125" style="2" customWidth="1"/>
    <col min="15880" max="15880" width="28.42578125" style="2" customWidth="1"/>
    <col min="15881" max="15881" width="3.5703125" style="2" customWidth="1"/>
    <col min="15882" max="15882" width="17.42578125" style="2" bestFit="1" customWidth="1"/>
    <col min="15883" max="15883" width="26.28515625" style="2" customWidth="1"/>
    <col min="15884" max="15884" width="27.42578125" style="2" customWidth="1"/>
    <col min="15885" max="15885" width="20.5703125" style="2" customWidth="1"/>
    <col min="15886" max="15886" width="27.42578125" style="2" customWidth="1"/>
    <col min="15887" max="15887" width="59.5703125" style="2" customWidth="1"/>
    <col min="15888" max="16116" width="10.7109375" style="2"/>
    <col min="16117" max="16117" width="19.28515625" style="2" customWidth="1"/>
    <col min="16118" max="16118" width="45.85546875" style="2" customWidth="1"/>
    <col min="16119" max="16122" width="5.7109375" style="2" customWidth="1"/>
    <col min="16123" max="16126" width="4.7109375" style="2" customWidth="1"/>
    <col min="16127" max="16127" width="3.42578125" style="2" customWidth="1"/>
    <col min="16128" max="16128" width="6.85546875" style="2" customWidth="1"/>
    <col min="16129" max="16130" width="14.85546875" style="2" customWidth="1"/>
    <col min="16131" max="16131" width="3.42578125" style="2" customWidth="1"/>
    <col min="16132" max="16132" width="18.28515625" style="2" customWidth="1"/>
    <col min="16133" max="16133" width="30.140625" style="2" customWidth="1"/>
    <col min="16134" max="16134" width="3.5703125" style="2" customWidth="1"/>
    <col min="16135" max="16135" width="15.42578125" style="2" customWidth="1"/>
    <col min="16136" max="16136" width="28.42578125" style="2" customWidth="1"/>
    <col min="16137" max="16137" width="3.5703125" style="2" customWidth="1"/>
    <col min="16138" max="16138" width="17.42578125" style="2" bestFit="1" customWidth="1"/>
    <col min="16139" max="16139" width="26.28515625" style="2" customWidth="1"/>
    <col min="16140" max="16140" width="27.42578125" style="2" customWidth="1"/>
    <col min="16141" max="16141" width="20.5703125" style="2" customWidth="1"/>
    <col min="16142" max="16142" width="27.42578125" style="2" customWidth="1"/>
    <col min="16143" max="16143" width="59.5703125" style="2" customWidth="1"/>
    <col min="16144" max="16384" width="10.7109375" style="2"/>
  </cols>
  <sheetData>
    <row r="1" spans="1:18" ht="25.5" customHeight="1" x14ac:dyDescent="0.2">
      <c r="A1" s="71" t="s">
        <v>163</v>
      </c>
    </row>
    <row r="2" spans="1:18" ht="25.5" x14ac:dyDescent="0.2">
      <c r="A2" s="8" t="s">
        <v>0</v>
      </c>
      <c r="B2" s="1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</row>
    <row r="3" spans="1:18" ht="37.5" customHeight="1" x14ac:dyDescent="0.2">
      <c r="A3" s="72" t="s">
        <v>162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5"/>
      <c r="M3" s="5"/>
      <c r="N3" s="5"/>
      <c r="O3" s="5"/>
    </row>
    <row r="4" spans="1:18" ht="20.25" customHeight="1" x14ac:dyDescent="0.2">
      <c r="A4" s="6" t="s">
        <v>1</v>
      </c>
      <c r="B4" s="1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5"/>
      <c r="O4" s="5"/>
    </row>
    <row r="5" spans="1:18" ht="21" customHeight="1" x14ac:dyDescent="0.2">
      <c r="A5" s="30" t="s">
        <v>2</v>
      </c>
      <c r="B5" s="30"/>
      <c r="C5" s="30"/>
      <c r="D5" s="30"/>
      <c r="E5" s="30"/>
      <c r="F5" s="30"/>
      <c r="G5" s="4"/>
      <c r="H5" s="4"/>
      <c r="I5" s="4"/>
      <c r="J5" s="4"/>
      <c r="K5" s="4"/>
      <c r="L5" s="5"/>
      <c r="M5" s="5"/>
      <c r="N5" s="5"/>
      <c r="O5" s="5"/>
    </row>
    <row r="6" spans="1:18" ht="18" customHeight="1" x14ac:dyDescent="0.25">
      <c r="A6" s="79" t="s">
        <v>3</v>
      </c>
      <c r="B6" s="79" t="s">
        <v>4</v>
      </c>
      <c r="C6" s="79" t="s">
        <v>5</v>
      </c>
      <c r="D6" s="79"/>
      <c r="E6" s="79"/>
      <c r="F6" s="79"/>
      <c r="G6" s="80" t="s">
        <v>6</v>
      </c>
      <c r="H6" s="80"/>
      <c r="I6" s="80"/>
      <c r="J6" s="80"/>
      <c r="K6" s="81" t="s">
        <v>7</v>
      </c>
      <c r="L6" s="81" t="s">
        <v>8</v>
      </c>
      <c r="M6" s="81" t="s">
        <v>9</v>
      </c>
      <c r="N6" s="81"/>
      <c r="O6" s="81"/>
      <c r="P6" s="79" t="s">
        <v>10</v>
      </c>
      <c r="Q6" s="82" t="s">
        <v>11</v>
      </c>
      <c r="R6" s="83" t="s">
        <v>12</v>
      </c>
    </row>
    <row r="7" spans="1:18" ht="43.5" customHeight="1" x14ac:dyDescent="0.2">
      <c r="A7" s="79"/>
      <c r="B7" s="79"/>
      <c r="C7" s="16">
        <v>1</v>
      </c>
      <c r="D7" s="16">
        <v>2</v>
      </c>
      <c r="E7" s="16">
        <v>3</v>
      </c>
      <c r="F7" s="16">
        <v>4</v>
      </c>
      <c r="G7" s="16" t="s">
        <v>13</v>
      </c>
      <c r="H7" s="16" t="s">
        <v>14</v>
      </c>
      <c r="I7" s="16" t="s">
        <v>15</v>
      </c>
      <c r="J7" s="16" t="s">
        <v>16</v>
      </c>
      <c r="K7" s="81"/>
      <c r="L7" s="81"/>
      <c r="M7" s="17" t="s">
        <v>17</v>
      </c>
      <c r="N7" s="9" t="s">
        <v>3</v>
      </c>
      <c r="O7" s="9" t="s">
        <v>4</v>
      </c>
      <c r="P7" s="79"/>
      <c r="Q7" s="82"/>
      <c r="R7" s="83"/>
    </row>
    <row r="8" spans="1:18" ht="12.75" customHeight="1" x14ac:dyDescent="0.25">
      <c r="A8" s="18" t="s">
        <v>18</v>
      </c>
      <c r="B8" s="18"/>
      <c r="C8" s="19"/>
      <c r="D8" s="19"/>
      <c r="E8" s="19"/>
      <c r="F8" s="19"/>
      <c r="G8" s="19"/>
      <c r="H8" s="19"/>
      <c r="I8" s="19"/>
      <c r="J8" s="19"/>
      <c r="K8" s="10"/>
      <c r="L8" s="10"/>
      <c r="M8" s="10"/>
      <c r="N8" s="10"/>
      <c r="O8" s="10"/>
      <c r="P8" s="20"/>
      <c r="Q8" s="46" t="s">
        <v>19</v>
      </c>
      <c r="R8" s="46" t="s">
        <v>19</v>
      </c>
    </row>
    <row r="9" spans="1:18" ht="12.75" customHeight="1" x14ac:dyDescent="0.25">
      <c r="A9" s="18" t="s">
        <v>20</v>
      </c>
      <c r="B9" s="18"/>
      <c r="C9" s="19"/>
      <c r="D9" s="19"/>
      <c r="E9" s="19"/>
      <c r="F9" s="19"/>
      <c r="G9" s="19"/>
      <c r="H9" s="19"/>
      <c r="I9" s="19"/>
      <c r="J9" s="19"/>
      <c r="K9" s="10"/>
      <c r="L9" s="10"/>
      <c r="M9" s="10"/>
      <c r="N9" s="10"/>
      <c r="O9" s="10"/>
      <c r="P9" s="20"/>
      <c r="Q9" s="46" t="s">
        <v>19</v>
      </c>
      <c r="R9" s="46" t="s">
        <v>19</v>
      </c>
    </row>
    <row r="10" spans="1:18" s="7" customFormat="1" ht="12.75" customHeight="1" x14ac:dyDescent="0.2">
      <c r="A10" s="33" t="s">
        <v>21</v>
      </c>
      <c r="B10" s="35" t="s">
        <v>22</v>
      </c>
      <c r="C10" s="36" t="s">
        <v>23</v>
      </c>
      <c r="D10" s="36"/>
      <c r="E10" s="36"/>
      <c r="F10" s="36"/>
      <c r="G10" s="36">
        <v>6</v>
      </c>
      <c r="H10" s="36">
        <v>6</v>
      </c>
      <c r="I10" s="36"/>
      <c r="J10" s="36"/>
      <c r="K10" s="37">
        <v>3</v>
      </c>
      <c r="L10" s="36" t="s">
        <v>24</v>
      </c>
      <c r="M10" s="36"/>
      <c r="N10" s="36"/>
      <c r="O10" s="36"/>
      <c r="P10" s="33" t="s">
        <v>25</v>
      </c>
      <c r="Q10" s="34" t="s">
        <v>26</v>
      </c>
      <c r="R10" s="34" t="s">
        <v>27</v>
      </c>
    </row>
    <row r="11" spans="1:18" s="7" customFormat="1" ht="12.75" customHeight="1" x14ac:dyDescent="0.2">
      <c r="A11" s="33" t="s">
        <v>28</v>
      </c>
      <c r="B11" s="35" t="s">
        <v>29</v>
      </c>
      <c r="C11" s="36" t="s">
        <v>23</v>
      </c>
      <c r="D11" s="36"/>
      <c r="E11" s="36"/>
      <c r="F11" s="36"/>
      <c r="G11" s="36">
        <v>2</v>
      </c>
      <c r="H11" s="36"/>
      <c r="I11" s="36">
        <v>16</v>
      </c>
      <c r="J11" s="36"/>
      <c r="K11" s="37">
        <v>4</v>
      </c>
      <c r="L11" s="36" t="s">
        <v>24</v>
      </c>
      <c r="M11" s="36"/>
      <c r="N11" s="36"/>
      <c r="O11" s="36"/>
      <c r="P11" s="33" t="s">
        <v>30</v>
      </c>
      <c r="Q11" s="34" t="s">
        <v>26</v>
      </c>
      <c r="R11" s="34" t="s">
        <v>31</v>
      </c>
    </row>
    <row r="12" spans="1:18" s="7" customFormat="1" ht="12.75" customHeight="1" x14ac:dyDescent="0.2">
      <c r="A12" s="33" t="s">
        <v>32</v>
      </c>
      <c r="B12" s="35" t="s">
        <v>33</v>
      </c>
      <c r="C12" s="36" t="s">
        <v>23</v>
      </c>
      <c r="D12" s="36"/>
      <c r="E12" s="36"/>
      <c r="F12" s="36"/>
      <c r="G12" s="36">
        <v>4</v>
      </c>
      <c r="H12" s="36">
        <v>8</v>
      </c>
      <c r="I12" s="36"/>
      <c r="J12" s="36"/>
      <c r="K12" s="37">
        <v>3</v>
      </c>
      <c r="L12" s="36" t="s">
        <v>24</v>
      </c>
      <c r="M12" s="36"/>
      <c r="N12" s="36"/>
      <c r="O12" s="36"/>
      <c r="P12" s="33" t="s">
        <v>30</v>
      </c>
      <c r="Q12" s="34" t="s">
        <v>26</v>
      </c>
      <c r="R12" s="34" t="s">
        <v>34</v>
      </c>
    </row>
    <row r="13" spans="1:18" s="7" customFormat="1" ht="12.75" customHeight="1" x14ac:dyDescent="0.2">
      <c r="A13" s="33" t="s">
        <v>35</v>
      </c>
      <c r="B13" s="35" t="s">
        <v>36</v>
      </c>
      <c r="C13" s="36" t="s">
        <v>23</v>
      </c>
      <c r="D13" s="36"/>
      <c r="E13" s="36"/>
      <c r="F13" s="36"/>
      <c r="G13" s="36">
        <v>2</v>
      </c>
      <c r="H13" s="36"/>
      <c r="I13" s="36">
        <v>12</v>
      </c>
      <c r="J13" s="36"/>
      <c r="K13" s="37">
        <v>3</v>
      </c>
      <c r="L13" s="36" t="s">
        <v>37</v>
      </c>
      <c r="M13" s="36"/>
      <c r="N13" s="36"/>
      <c r="O13" s="36"/>
      <c r="P13" s="33" t="s">
        <v>30</v>
      </c>
      <c r="Q13" s="34" t="s">
        <v>26</v>
      </c>
      <c r="R13" s="34" t="s">
        <v>38</v>
      </c>
    </row>
    <row r="14" spans="1:18" s="7" customFormat="1" ht="12.75" customHeight="1" x14ac:dyDescent="0.2">
      <c r="A14" s="33" t="s">
        <v>39</v>
      </c>
      <c r="B14" s="35" t="s">
        <v>40</v>
      </c>
      <c r="C14" s="36"/>
      <c r="D14" s="36" t="s">
        <v>23</v>
      </c>
      <c r="E14" s="36"/>
      <c r="F14" s="36"/>
      <c r="G14" s="36">
        <v>4</v>
      </c>
      <c r="H14" s="36">
        <v>8</v>
      </c>
      <c r="I14" s="36"/>
      <c r="J14" s="36"/>
      <c r="K14" s="37">
        <v>3</v>
      </c>
      <c r="L14" s="36" t="s">
        <v>24</v>
      </c>
      <c r="M14" s="36"/>
      <c r="N14" s="36"/>
      <c r="O14" s="36"/>
      <c r="P14" s="33" t="s">
        <v>41</v>
      </c>
      <c r="Q14" s="34" t="s">
        <v>26</v>
      </c>
      <c r="R14" s="34" t="s">
        <v>42</v>
      </c>
    </row>
    <row r="15" spans="1:18" s="7" customFormat="1" ht="12.75" customHeight="1" x14ac:dyDescent="0.2">
      <c r="A15" s="33" t="s">
        <v>43</v>
      </c>
      <c r="B15" s="35" t="s">
        <v>44</v>
      </c>
      <c r="C15" s="36" t="s">
        <v>23</v>
      </c>
      <c r="D15" s="36"/>
      <c r="E15" s="36"/>
      <c r="F15" s="36"/>
      <c r="G15" s="36">
        <v>8</v>
      </c>
      <c r="H15" s="36">
        <v>8</v>
      </c>
      <c r="I15" s="36"/>
      <c r="J15" s="36"/>
      <c r="K15" s="37">
        <v>4</v>
      </c>
      <c r="L15" s="36" t="s">
        <v>24</v>
      </c>
      <c r="M15" s="36"/>
      <c r="N15" s="36"/>
      <c r="O15" s="36"/>
      <c r="P15" s="33" t="s">
        <v>45</v>
      </c>
      <c r="Q15" s="34" t="s">
        <v>26</v>
      </c>
      <c r="R15" s="34" t="s">
        <v>46</v>
      </c>
    </row>
    <row r="16" spans="1:18" s="7" customFormat="1" ht="12.75" customHeight="1" x14ac:dyDescent="0.2">
      <c r="A16" s="33" t="s">
        <v>47</v>
      </c>
      <c r="B16" s="35" t="s">
        <v>48</v>
      </c>
      <c r="C16" s="36" t="s">
        <v>23</v>
      </c>
      <c r="D16" s="36"/>
      <c r="E16" s="36"/>
      <c r="F16" s="36"/>
      <c r="G16" s="36">
        <v>4</v>
      </c>
      <c r="H16" s="36">
        <v>4</v>
      </c>
      <c r="I16" s="36">
        <v>4</v>
      </c>
      <c r="J16" s="36"/>
      <c r="K16" s="37">
        <v>3</v>
      </c>
      <c r="L16" s="36" t="s">
        <v>37</v>
      </c>
      <c r="M16" s="36"/>
      <c r="N16" s="36"/>
      <c r="O16" s="36"/>
      <c r="P16" s="33" t="s">
        <v>49</v>
      </c>
      <c r="Q16" s="34" t="s">
        <v>26</v>
      </c>
      <c r="R16" s="34" t="s">
        <v>50</v>
      </c>
    </row>
    <row r="17" spans="1:18" s="7" customFormat="1" ht="12.75" customHeight="1" x14ac:dyDescent="0.2">
      <c r="A17" s="33" t="s">
        <v>51</v>
      </c>
      <c r="B17" s="35" t="s">
        <v>52</v>
      </c>
      <c r="C17" s="36" t="s">
        <v>23</v>
      </c>
      <c r="D17" s="36"/>
      <c r="E17" s="36"/>
      <c r="F17" s="36"/>
      <c r="G17" s="36">
        <v>4</v>
      </c>
      <c r="H17" s="36">
        <v>4</v>
      </c>
      <c r="I17" s="36">
        <v>4</v>
      </c>
      <c r="J17" s="36"/>
      <c r="K17" s="37">
        <v>3</v>
      </c>
      <c r="L17" s="36" t="s">
        <v>37</v>
      </c>
      <c r="M17" s="36"/>
      <c r="N17" s="36"/>
      <c r="O17" s="36"/>
      <c r="P17" s="33" t="s">
        <v>45</v>
      </c>
      <c r="Q17" s="34" t="s">
        <v>26</v>
      </c>
      <c r="R17" s="34" t="s">
        <v>53</v>
      </c>
    </row>
    <row r="18" spans="1:18" s="7" customFormat="1" ht="12.75" customHeight="1" x14ac:dyDescent="0.2">
      <c r="A18" s="33" t="s">
        <v>54</v>
      </c>
      <c r="B18" s="35" t="s">
        <v>55</v>
      </c>
      <c r="C18" s="36"/>
      <c r="D18" s="36" t="s">
        <v>23</v>
      </c>
      <c r="E18" s="36"/>
      <c r="F18" s="36"/>
      <c r="G18" s="36">
        <v>4</v>
      </c>
      <c r="H18" s="36">
        <v>4</v>
      </c>
      <c r="I18" s="36">
        <v>4</v>
      </c>
      <c r="J18" s="36"/>
      <c r="K18" s="37">
        <v>3</v>
      </c>
      <c r="L18" s="36" t="s">
        <v>37</v>
      </c>
      <c r="M18" s="36"/>
      <c r="N18" s="36"/>
      <c r="O18" s="36"/>
      <c r="P18" s="33" t="s">
        <v>49</v>
      </c>
      <c r="Q18" s="34" t="s">
        <v>26</v>
      </c>
      <c r="R18" s="34" t="s">
        <v>56</v>
      </c>
    </row>
    <row r="19" spans="1:18" s="7" customFormat="1" ht="12.75" customHeight="1" x14ac:dyDescent="0.2">
      <c r="A19" s="33" t="s">
        <v>57</v>
      </c>
      <c r="B19" s="35" t="s">
        <v>58</v>
      </c>
      <c r="C19" s="36" t="s">
        <v>23</v>
      </c>
      <c r="D19" s="36"/>
      <c r="E19" s="36"/>
      <c r="F19" s="36"/>
      <c r="G19" s="36">
        <v>16</v>
      </c>
      <c r="H19" s="36"/>
      <c r="I19" s="36"/>
      <c r="J19" s="36"/>
      <c r="K19" s="37">
        <v>4</v>
      </c>
      <c r="L19" s="36" t="s">
        <v>24</v>
      </c>
      <c r="M19" s="36"/>
      <c r="N19" s="36"/>
      <c r="O19" s="36"/>
      <c r="P19" s="33" t="s">
        <v>59</v>
      </c>
      <c r="Q19" s="34" t="s">
        <v>26</v>
      </c>
      <c r="R19" s="33" t="s">
        <v>60</v>
      </c>
    </row>
    <row r="20" spans="1:18" s="7" customFormat="1" ht="12.75" customHeight="1" x14ac:dyDescent="0.2">
      <c r="A20" s="33" t="s">
        <v>61</v>
      </c>
      <c r="B20" s="35" t="s">
        <v>62</v>
      </c>
      <c r="C20" s="36" t="s">
        <v>23</v>
      </c>
      <c r="D20" s="36"/>
      <c r="E20" s="36"/>
      <c r="F20" s="36"/>
      <c r="G20" s="36">
        <v>12</v>
      </c>
      <c r="H20" s="36"/>
      <c r="I20" s="36"/>
      <c r="J20" s="36"/>
      <c r="K20" s="37">
        <v>3</v>
      </c>
      <c r="L20" s="36" t="s">
        <v>37</v>
      </c>
      <c r="M20" s="36"/>
      <c r="N20" s="36"/>
      <c r="O20" s="36"/>
      <c r="P20" s="33" t="s">
        <v>63</v>
      </c>
      <c r="Q20" s="34" t="s">
        <v>26</v>
      </c>
      <c r="R20" s="33" t="s">
        <v>64</v>
      </c>
    </row>
    <row r="21" spans="1:18" s="7" customFormat="1" ht="12.75" customHeight="1" x14ac:dyDescent="0.2">
      <c r="A21" s="33" t="s">
        <v>65</v>
      </c>
      <c r="B21" s="35" t="s">
        <v>66</v>
      </c>
      <c r="C21" s="36"/>
      <c r="D21" s="36" t="s">
        <v>23</v>
      </c>
      <c r="E21" s="36"/>
      <c r="F21" s="36"/>
      <c r="G21" s="36">
        <v>2</v>
      </c>
      <c r="H21" s="36">
        <v>10</v>
      </c>
      <c r="I21" s="36"/>
      <c r="J21" s="36"/>
      <c r="K21" s="37">
        <v>3</v>
      </c>
      <c r="L21" s="36" t="s">
        <v>37</v>
      </c>
      <c r="M21" s="36"/>
      <c r="N21" s="36"/>
      <c r="O21" s="36"/>
      <c r="P21" s="33" t="s">
        <v>67</v>
      </c>
      <c r="Q21" s="34" t="s">
        <v>26</v>
      </c>
      <c r="R21" s="33" t="s">
        <v>68</v>
      </c>
    </row>
    <row r="22" spans="1:18" s="7" customFormat="1" ht="12.75" customHeight="1" x14ac:dyDescent="0.2">
      <c r="A22" s="33" t="s">
        <v>69</v>
      </c>
      <c r="B22" s="35" t="s">
        <v>70</v>
      </c>
      <c r="C22" s="36"/>
      <c r="D22" s="36" t="s">
        <v>23</v>
      </c>
      <c r="E22" s="36"/>
      <c r="F22" s="36"/>
      <c r="G22" s="36">
        <v>2</v>
      </c>
      <c r="H22" s="36">
        <v>10</v>
      </c>
      <c r="I22" s="36"/>
      <c r="J22" s="36"/>
      <c r="K22" s="37">
        <v>3</v>
      </c>
      <c r="L22" s="36" t="s">
        <v>37</v>
      </c>
      <c r="M22" s="36"/>
      <c r="N22" s="36"/>
      <c r="O22" s="36"/>
      <c r="P22" s="33" t="s">
        <v>71</v>
      </c>
      <c r="Q22" s="34" t="s">
        <v>26</v>
      </c>
      <c r="R22" s="33" t="s">
        <v>72</v>
      </c>
    </row>
    <row r="23" spans="1:18" s="7" customFormat="1" ht="12.75" customHeight="1" x14ac:dyDescent="0.2">
      <c r="A23" s="33" t="s">
        <v>73</v>
      </c>
      <c r="B23" s="35" t="s">
        <v>74</v>
      </c>
      <c r="C23" s="36"/>
      <c r="D23" s="36" t="s">
        <v>23</v>
      </c>
      <c r="E23" s="36"/>
      <c r="F23" s="36"/>
      <c r="G23" s="36">
        <v>4</v>
      </c>
      <c r="H23" s="36">
        <v>8</v>
      </c>
      <c r="I23" s="36"/>
      <c r="J23" s="36"/>
      <c r="K23" s="37">
        <v>3</v>
      </c>
      <c r="L23" s="36" t="s">
        <v>37</v>
      </c>
      <c r="M23" s="36"/>
      <c r="N23" s="36"/>
      <c r="O23" s="36"/>
      <c r="P23" s="33" t="s">
        <v>75</v>
      </c>
      <c r="Q23" s="34" t="s">
        <v>26</v>
      </c>
      <c r="R23" s="34" t="s">
        <v>76</v>
      </c>
    </row>
    <row r="24" spans="1:18" s="7" customFormat="1" ht="12.75" customHeight="1" x14ac:dyDescent="0.2">
      <c r="A24" s="33" t="s">
        <v>77</v>
      </c>
      <c r="B24" s="35" t="s">
        <v>78</v>
      </c>
      <c r="C24" s="36"/>
      <c r="D24" s="36" t="s">
        <v>23</v>
      </c>
      <c r="E24" s="36"/>
      <c r="F24" s="36"/>
      <c r="G24" s="36">
        <v>8</v>
      </c>
      <c r="H24" s="36">
        <v>16</v>
      </c>
      <c r="I24" s="36"/>
      <c r="J24" s="36"/>
      <c r="K24" s="37">
        <v>6</v>
      </c>
      <c r="L24" s="36" t="s">
        <v>24</v>
      </c>
      <c r="M24" s="32"/>
      <c r="N24" s="32"/>
      <c r="O24" s="32"/>
      <c r="P24" s="33" t="s">
        <v>79</v>
      </c>
      <c r="Q24" s="34" t="s">
        <v>26</v>
      </c>
      <c r="R24" s="34" t="s">
        <v>80</v>
      </c>
    </row>
    <row r="25" spans="1:18" s="7" customFormat="1" ht="12.75" customHeight="1" x14ac:dyDescent="0.2">
      <c r="A25" s="73" t="s">
        <v>81</v>
      </c>
      <c r="B25" s="73"/>
      <c r="C25" s="21">
        <f>SUMIF(C2:C24,"=x",$G2:$G24)+SUMIF(C2:C24,"=x",$H2:$H24)+SUMIF(C2:C24,"=x",$I2:$I24)+SUMIF(C2:C24,"=x",$J2:$J24)</f>
        <v>124</v>
      </c>
      <c r="D25" s="21">
        <f>SUMIF(D2:D24,"=x",$G2:$G24)+SUMIF(D2:D24,"=x",$H2:$H24)+SUMIF(D2:D24,"=x",$I2:$I24)+SUMIF(D2:D24,"=x",$J2:$J24)</f>
        <v>84</v>
      </c>
      <c r="E25" s="21">
        <f>SUMIF(E2:E24,"=x",$G2:$G24)+SUMIF(E2:E24,"=x",$H2:$H24)+SUMIF(E2:E24,"=x",$I2:$I24)+SUMIF(E2:E24,"=x",$J2:$J24)</f>
        <v>0</v>
      </c>
      <c r="F25" s="21">
        <f>SUMIF(F2:F24,"=x",$G2:$G24)+SUMIF(F2:F24,"=x",$H2:$H24)+SUMIF(F2:F24,"=x",$I2:$I24)+SUMIF(F2:F24,"=x",$J2:$J24)</f>
        <v>0</v>
      </c>
      <c r="G25" s="74">
        <f>SUM(C25:D25)</f>
        <v>208</v>
      </c>
      <c r="H25" s="75"/>
      <c r="I25" s="75"/>
      <c r="J25" s="75"/>
      <c r="K25" s="75"/>
      <c r="L25" s="75"/>
      <c r="M25" s="12"/>
      <c r="N25" s="12"/>
      <c r="O25" s="12"/>
      <c r="P25" s="22"/>
      <c r="Q25" s="23" t="s">
        <v>19</v>
      </c>
      <c r="R25" s="23" t="s">
        <v>19</v>
      </c>
    </row>
    <row r="26" spans="1:18" s="7" customFormat="1" ht="12.75" customHeight="1" x14ac:dyDescent="0.2">
      <c r="A26" s="76" t="s">
        <v>82</v>
      </c>
      <c r="B26" s="76"/>
      <c r="C26" s="15">
        <f>SUMIF(C2:C24,"=x",$K2:$K24)</f>
        <v>30</v>
      </c>
      <c r="D26" s="15">
        <f>SUMIF(D2:D24,"=x",$K2:$K24)</f>
        <v>21</v>
      </c>
      <c r="E26" s="15">
        <f>SUMIF(E2:E24,"=x",$K2:$K24)</f>
        <v>0</v>
      </c>
      <c r="F26" s="24">
        <f>SUMIF(F2:F24,"=x",$K2:$K24)</f>
        <v>0</v>
      </c>
      <c r="G26" s="77">
        <f>SUM(C26:F26)</f>
        <v>51</v>
      </c>
      <c r="H26" s="78"/>
      <c r="I26" s="78"/>
      <c r="J26" s="78"/>
      <c r="K26" s="78"/>
      <c r="L26" s="78"/>
      <c r="M26" s="22"/>
      <c r="N26" s="22"/>
      <c r="O26" s="22"/>
      <c r="P26" s="22"/>
      <c r="Q26" s="31" t="s">
        <v>19</v>
      </c>
      <c r="R26" s="31" t="s">
        <v>19</v>
      </c>
    </row>
    <row r="27" spans="1:18" s="7" customFormat="1" ht="12.75" customHeight="1" x14ac:dyDescent="0.25">
      <c r="A27" s="18" t="s">
        <v>83</v>
      </c>
      <c r="B27" s="2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26"/>
      <c r="Q27" s="26"/>
      <c r="R27" s="26"/>
    </row>
    <row r="28" spans="1:18" s="7" customFormat="1" ht="12.75" customHeight="1" x14ac:dyDescent="0.2">
      <c r="A28" s="33" t="s">
        <v>84</v>
      </c>
      <c r="B28" s="35" t="s">
        <v>85</v>
      </c>
      <c r="C28" s="36"/>
      <c r="D28" s="36" t="s">
        <v>23</v>
      </c>
      <c r="E28" s="36"/>
      <c r="F28" s="36"/>
      <c r="G28" s="36">
        <v>8</v>
      </c>
      <c r="H28" s="36">
        <v>4</v>
      </c>
      <c r="I28" s="36"/>
      <c r="J28" s="36"/>
      <c r="K28" s="37">
        <v>3</v>
      </c>
      <c r="L28" s="36" t="s">
        <v>37</v>
      </c>
      <c r="M28" s="36"/>
      <c r="N28" s="36"/>
      <c r="O28" s="36"/>
      <c r="P28" s="33" t="s">
        <v>86</v>
      </c>
      <c r="Q28" s="34" t="s">
        <v>26</v>
      </c>
      <c r="R28" s="34" t="s">
        <v>87</v>
      </c>
    </row>
    <row r="29" spans="1:18" s="7" customFormat="1" ht="12.75" customHeight="1" x14ac:dyDescent="0.2">
      <c r="A29" s="33" t="s">
        <v>88</v>
      </c>
      <c r="B29" s="35" t="s">
        <v>89</v>
      </c>
      <c r="C29" s="36"/>
      <c r="D29" s="36" t="s">
        <v>23</v>
      </c>
      <c r="E29" s="36"/>
      <c r="F29" s="36"/>
      <c r="G29" s="36">
        <v>4</v>
      </c>
      <c r="H29" s="36">
        <v>4</v>
      </c>
      <c r="I29" s="36">
        <v>4</v>
      </c>
      <c r="J29" s="36"/>
      <c r="K29" s="37">
        <v>3</v>
      </c>
      <c r="L29" s="36" t="s">
        <v>37</v>
      </c>
      <c r="M29" s="32"/>
      <c r="N29" s="32"/>
      <c r="O29" s="32"/>
      <c r="P29" s="33" t="s">
        <v>45</v>
      </c>
      <c r="Q29" s="34" t="s">
        <v>26</v>
      </c>
      <c r="R29" s="34" t="s">
        <v>90</v>
      </c>
    </row>
    <row r="30" spans="1:18" s="7" customFormat="1" ht="12.75" customHeight="1" x14ac:dyDescent="0.2">
      <c r="A30" s="33" t="s">
        <v>91</v>
      </c>
      <c r="B30" s="35" t="s">
        <v>92</v>
      </c>
      <c r="C30" s="36"/>
      <c r="D30" s="36" t="s">
        <v>23</v>
      </c>
      <c r="E30" s="36"/>
      <c r="F30" s="36"/>
      <c r="G30" s="36">
        <v>2</v>
      </c>
      <c r="H30" s="36">
        <v>10</v>
      </c>
      <c r="I30" s="36"/>
      <c r="J30" s="36"/>
      <c r="K30" s="37">
        <v>3</v>
      </c>
      <c r="L30" s="36" t="s">
        <v>37</v>
      </c>
      <c r="M30" s="38"/>
      <c r="N30" s="38"/>
      <c r="O30" s="38"/>
      <c r="P30" s="33" t="s">
        <v>93</v>
      </c>
      <c r="Q30" s="34" t="s">
        <v>26</v>
      </c>
      <c r="R30" s="34" t="s">
        <v>94</v>
      </c>
    </row>
    <row r="31" spans="1:18" s="7" customFormat="1" x14ac:dyDescent="0.2">
      <c r="A31" s="73" t="s">
        <v>81</v>
      </c>
      <c r="B31" s="73"/>
      <c r="C31" s="21"/>
      <c r="D31" s="21">
        <v>12</v>
      </c>
      <c r="E31" s="21"/>
      <c r="F31" s="21"/>
      <c r="G31" s="74">
        <f>SUM(C31:F31)</f>
        <v>12</v>
      </c>
      <c r="H31" s="75"/>
      <c r="I31" s="75"/>
      <c r="J31" s="75"/>
      <c r="K31" s="75"/>
      <c r="L31" s="75"/>
      <c r="M31" s="15"/>
      <c r="N31" s="15"/>
      <c r="O31" s="15"/>
      <c r="P31" s="22"/>
      <c r="Q31" s="39" t="s">
        <v>19</v>
      </c>
      <c r="R31" s="39" t="s">
        <v>19</v>
      </c>
    </row>
    <row r="32" spans="1:18" s="7" customFormat="1" x14ac:dyDescent="0.25">
      <c r="A32" s="76" t="s">
        <v>82</v>
      </c>
      <c r="B32" s="76"/>
      <c r="C32" s="15"/>
      <c r="D32" s="15">
        <v>3</v>
      </c>
      <c r="E32" s="15"/>
      <c r="F32" s="15"/>
      <c r="G32" s="77">
        <f>SUM(C32:F32)</f>
        <v>3</v>
      </c>
      <c r="H32" s="78"/>
      <c r="I32" s="78"/>
      <c r="J32" s="78"/>
      <c r="K32" s="78"/>
      <c r="L32" s="78"/>
      <c r="M32" s="22"/>
      <c r="N32" s="22"/>
      <c r="O32" s="22"/>
      <c r="P32" s="22"/>
      <c r="Q32" s="29"/>
      <c r="R32" s="29"/>
    </row>
    <row r="33" spans="1:18" s="7" customFormat="1" x14ac:dyDescent="0.2">
      <c r="A33" s="28" t="s">
        <v>95</v>
      </c>
      <c r="B33" s="2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0"/>
      <c r="N33" s="10"/>
      <c r="O33" s="10"/>
      <c r="P33" s="10"/>
      <c r="Q33" s="45"/>
      <c r="R33" s="26"/>
    </row>
    <row r="34" spans="1:18" s="7" customFormat="1" x14ac:dyDescent="0.2">
      <c r="A34" s="33" t="s">
        <v>96</v>
      </c>
      <c r="B34" s="52" t="s">
        <v>97</v>
      </c>
      <c r="C34" s="36"/>
      <c r="D34" s="36" t="s">
        <v>23</v>
      </c>
      <c r="E34" s="36"/>
      <c r="F34" s="36"/>
      <c r="G34" s="36">
        <v>7</v>
      </c>
      <c r="H34" s="36"/>
      <c r="I34" s="36"/>
      <c r="J34" s="36"/>
      <c r="K34" s="36">
        <v>1</v>
      </c>
      <c r="L34" s="36" t="s">
        <v>37</v>
      </c>
      <c r="M34" s="36"/>
      <c r="N34" s="36"/>
      <c r="O34" s="36"/>
      <c r="P34" s="53" t="s">
        <v>98</v>
      </c>
      <c r="Q34" s="34" t="s">
        <v>26</v>
      </c>
      <c r="R34" s="34" t="s">
        <v>99</v>
      </c>
    </row>
    <row r="35" spans="1:18" s="7" customFormat="1" x14ac:dyDescent="0.2">
      <c r="A35" s="33" t="s">
        <v>100</v>
      </c>
      <c r="B35" s="52" t="s">
        <v>101</v>
      </c>
      <c r="C35" s="36"/>
      <c r="D35" s="36" t="s">
        <v>23</v>
      </c>
      <c r="E35" s="36"/>
      <c r="F35" s="36"/>
      <c r="G35" s="36"/>
      <c r="H35" s="36">
        <v>14</v>
      </c>
      <c r="I35" s="36"/>
      <c r="J35" s="36"/>
      <c r="K35" s="36">
        <v>2</v>
      </c>
      <c r="L35" s="36" t="s">
        <v>37</v>
      </c>
      <c r="M35" s="36"/>
      <c r="N35" s="36"/>
      <c r="O35" s="36"/>
      <c r="P35" s="53" t="s">
        <v>98</v>
      </c>
      <c r="Q35" s="34" t="s">
        <v>26</v>
      </c>
      <c r="R35" s="34" t="s">
        <v>102</v>
      </c>
    </row>
    <row r="36" spans="1:18" s="7" customFormat="1" ht="25.5" customHeight="1" x14ac:dyDescent="0.2">
      <c r="A36" s="33" t="s">
        <v>103</v>
      </c>
      <c r="B36" s="52" t="s">
        <v>104</v>
      </c>
      <c r="C36" s="36"/>
      <c r="D36" s="36" t="s">
        <v>23</v>
      </c>
      <c r="E36" s="36"/>
      <c r="F36" s="36"/>
      <c r="G36" s="36">
        <v>7</v>
      </c>
      <c r="H36" s="36"/>
      <c r="I36" s="36"/>
      <c r="J36" s="36"/>
      <c r="K36" s="36">
        <v>1</v>
      </c>
      <c r="L36" s="36" t="s">
        <v>37</v>
      </c>
      <c r="M36" s="32"/>
      <c r="N36" s="32"/>
      <c r="O36" s="32"/>
      <c r="P36" s="53" t="s">
        <v>98</v>
      </c>
      <c r="Q36" s="54" t="s">
        <v>26</v>
      </c>
      <c r="R36" s="55" t="s">
        <v>105</v>
      </c>
    </row>
    <row r="37" spans="1:18" s="7" customFormat="1" ht="25.5" x14ac:dyDescent="0.2">
      <c r="A37" s="33" t="s">
        <v>106</v>
      </c>
      <c r="B37" s="52" t="s">
        <v>107</v>
      </c>
      <c r="C37" s="36"/>
      <c r="D37" s="36"/>
      <c r="E37" s="36" t="s">
        <v>23</v>
      </c>
      <c r="F37" s="36"/>
      <c r="G37" s="36"/>
      <c r="H37" s="36">
        <v>14</v>
      </c>
      <c r="I37" s="36"/>
      <c r="J37" s="36"/>
      <c r="K37" s="36">
        <v>2</v>
      </c>
      <c r="L37" s="36" t="s">
        <v>37</v>
      </c>
      <c r="M37" s="38"/>
      <c r="N37" s="38"/>
      <c r="O37" s="38"/>
      <c r="P37" s="53" t="s">
        <v>98</v>
      </c>
      <c r="Q37" s="54" t="s">
        <v>26</v>
      </c>
      <c r="R37" s="55" t="s">
        <v>108</v>
      </c>
    </row>
    <row r="38" spans="1:18" s="7" customFormat="1" x14ac:dyDescent="0.25">
      <c r="A38" s="73" t="s">
        <v>81</v>
      </c>
      <c r="B38" s="73"/>
      <c r="C38" s="21">
        <f>SUMIF(C34:C37,"=x",$G34:$G37)+SUMIF(C34:C37,"=x",$H34:$H37)+SUMIF(C34:C37,"=x",$I34:$I37)+SUMIF(C34:C37,"=x",$J34:$J37)</f>
        <v>0</v>
      </c>
      <c r="D38" s="21">
        <f t="shared" ref="D38:F38" si="0">SUMIF(D34:D37,"=x",$G34:$G37)+SUMIF(D34:D37,"=x",$H34:$H37)+SUMIF(D34:D37,"=x",$I34:$I37)+SUMIF(D34:D37,"=x",$J34:$J37)</f>
        <v>28</v>
      </c>
      <c r="E38" s="21">
        <f t="shared" si="0"/>
        <v>14</v>
      </c>
      <c r="F38" s="21">
        <f t="shared" si="0"/>
        <v>0</v>
      </c>
      <c r="G38" s="74">
        <f>SUM(C38:F38)</f>
        <v>42</v>
      </c>
      <c r="H38" s="75"/>
      <c r="I38" s="75"/>
      <c r="J38" s="75"/>
      <c r="K38" s="75"/>
      <c r="L38" s="75"/>
      <c r="M38" s="40"/>
      <c r="N38" s="40"/>
      <c r="O38" s="40"/>
      <c r="P38" s="22"/>
      <c r="Q38" s="29"/>
      <c r="R38" s="29"/>
    </row>
    <row r="39" spans="1:18" s="7" customFormat="1" x14ac:dyDescent="0.25">
      <c r="A39" s="76" t="s">
        <v>82</v>
      </c>
      <c r="B39" s="76"/>
      <c r="C39" s="15">
        <f>SUMIF(C34:C37,"=x",$K34:$K37)</f>
        <v>0</v>
      </c>
      <c r="D39" s="15">
        <f t="shared" ref="D39:F39" si="1">SUMIF(D34:D37,"=x",$K34:$K37)</f>
        <v>4</v>
      </c>
      <c r="E39" s="15">
        <f t="shared" si="1"/>
        <v>2</v>
      </c>
      <c r="F39" s="15">
        <f t="shared" si="1"/>
        <v>0</v>
      </c>
      <c r="G39" s="77">
        <f>SUM(C39:F39)</f>
        <v>6</v>
      </c>
      <c r="H39" s="78"/>
      <c r="I39" s="78"/>
      <c r="J39" s="78"/>
      <c r="K39" s="78"/>
      <c r="L39" s="78"/>
      <c r="M39" s="22"/>
      <c r="N39" s="22"/>
      <c r="O39" s="22"/>
      <c r="P39" s="22"/>
      <c r="Q39" s="29"/>
      <c r="R39" s="29"/>
    </row>
    <row r="40" spans="1:18" s="7" customFormat="1" x14ac:dyDescent="0.25">
      <c r="A40" s="18" t="s">
        <v>109</v>
      </c>
      <c r="B40" s="47"/>
      <c r="C40" s="48"/>
      <c r="D40" s="48"/>
      <c r="E40" s="48"/>
      <c r="F40" s="48"/>
      <c r="G40" s="48"/>
      <c r="H40" s="14"/>
      <c r="I40" s="14"/>
      <c r="J40" s="14"/>
      <c r="K40" s="14"/>
      <c r="L40" s="14"/>
      <c r="M40" s="10"/>
      <c r="N40" s="10"/>
      <c r="O40" s="10"/>
      <c r="P40" s="10"/>
      <c r="Q40" s="26"/>
      <c r="R40" s="26"/>
    </row>
    <row r="41" spans="1:18" s="7" customFormat="1" x14ac:dyDescent="0.2">
      <c r="A41" s="56" t="s">
        <v>110</v>
      </c>
      <c r="B41" s="56" t="s">
        <v>111</v>
      </c>
      <c r="C41" s="57"/>
      <c r="D41" s="57"/>
      <c r="E41" s="58" t="s">
        <v>23</v>
      </c>
      <c r="F41" s="57"/>
      <c r="G41" s="58">
        <v>6</v>
      </c>
      <c r="H41" s="36">
        <v>10</v>
      </c>
      <c r="I41" s="53"/>
      <c r="J41" s="53"/>
      <c r="K41" s="36">
        <v>4</v>
      </c>
      <c r="L41" s="59" t="s">
        <v>37</v>
      </c>
      <c r="M41" s="36"/>
      <c r="N41" s="36"/>
      <c r="O41" s="36"/>
      <c r="P41" s="53"/>
      <c r="Q41" s="60" t="s">
        <v>112</v>
      </c>
      <c r="R41" s="33"/>
    </row>
    <row r="42" spans="1:18" s="7" customFormat="1" x14ac:dyDescent="0.2">
      <c r="A42" s="56" t="s">
        <v>113</v>
      </c>
      <c r="B42" s="56" t="s">
        <v>114</v>
      </c>
      <c r="C42" s="57"/>
      <c r="D42" s="57"/>
      <c r="E42" s="58" t="s">
        <v>23</v>
      </c>
      <c r="F42" s="57"/>
      <c r="G42" s="58">
        <v>10</v>
      </c>
      <c r="H42" s="36">
        <v>10</v>
      </c>
      <c r="I42" s="53"/>
      <c r="J42" s="53"/>
      <c r="K42" s="36">
        <v>4</v>
      </c>
      <c r="L42" s="59" t="s">
        <v>37</v>
      </c>
      <c r="M42" s="36"/>
      <c r="N42" s="36"/>
      <c r="O42" s="36"/>
      <c r="P42" s="53"/>
      <c r="Q42" s="60" t="s">
        <v>112</v>
      </c>
      <c r="R42" s="33"/>
    </row>
    <row r="43" spans="1:18" s="7" customFormat="1" x14ac:dyDescent="0.2">
      <c r="A43" s="56" t="s">
        <v>115</v>
      </c>
      <c r="B43" s="56" t="s">
        <v>116</v>
      </c>
      <c r="C43" s="57"/>
      <c r="D43" s="57"/>
      <c r="E43" s="58" t="s">
        <v>23</v>
      </c>
      <c r="F43" s="57"/>
      <c r="G43" s="58">
        <v>10</v>
      </c>
      <c r="H43" s="36">
        <v>10</v>
      </c>
      <c r="I43" s="53"/>
      <c r="J43" s="53"/>
      <c r="K43" s="36">
        <v>4</v>
      </c>
      <c r="L43" s="59" t="s">
        <v>37</v>
      </c>
      <c r="M43" s="36"/>
      <c r="N43" s="36"/>
      <c r="O43" s="36"/>
      <c r="P43" s="53"/>
      <c r="Q43" s="60" t="s">
        <v>112</v>
      </c>
      <c r="R43" s="33"/>
    </row>
    <row r="44" spans="1:18" s="7" customFormat="1" x14ac:dyDescent="0.2">
      <c r="A44" s="56" t="s">
        <v>117</v>
      </c>
      <c r="B44" s="56" t="s">
        <v>118</v>
      </c>
      <c r="C44" s="57"/>
      <c r="D44" s="57"/>
      <c r="E44" s="58" t="s">
        <v>23</v>
      </c>
      <c r="F44" s="57"/>
      <c r="G44" s="58">
        <v>10</v>
      </c>
      <c r="H44" s="36">
        <v>15</v>
      </c>
      <c r="I44" s="53"/>
      <c r="J44" s="53"/>
      <c r="K44" s="36">
        <v>5</v>
      </c>
      <c r="L44" s="59" t="s">
        <v>37</v>
      </c>
      <c r="M44" s="36"/>
      <c r="N44" s="36"/>
      <c r="O44" s="36"/>
      <c r="P44" s="53"/>
      <c r="Q44" s="53" t="s">
        <v>112</v>
      </c>
      <c r="R44" s="33"/>
    </row>
    <row r="45" spans="1:18" s="7" customFormat="1" x14ac:dyDescent="0.2">
      <c r="A45" s="56" t="s">
        <v>119</v>
      </c>
      <c r="B45" s="56" t="s">
        <v>120</v>
      </c>
      <c r="C45" s="57"/>
      <c r="D45" s="57"/>
      <c r="E45" s="58" t="s">
        <v>23</v>
      </c>
      <c r="F45" s="57"/>
      <c r="G45" s="58">
        <v>10</v>
      </c>
      <c r="H45" s="36"/>
      <c r="I45" s="53"/>
      <c r="J45" s="53"/>
      <c r="K45" s="36">
        <v>4</v>
      </c>
      <c r="L45" s="59" t="s">
        <v>37</v>
      </c>
      <c r="M45" s="61"/>
      <c r="N45" s="61"/>
      <c r="O45" s="61"/>
      <c r="P45" s="53"/>
      <c r="Q45" s="53" t="s">
        <v>112</v>
      </c>
      <c r="R45" s="33"/>
    </row>
    <row r="46" spans="1:18" s="7" customFormat="1" x14ac:dyDescent="0.2">
      <c r="A46" s="56" t="s">
        <v>121</v>
      </c>
      <c r="B46" s="56" t="s">
        <v>122</v>
      </c>
      <c r="C46" s="57"/>
      <c r="D46" s="57"/>
      <c r="E46" s="58" t="s">
        <v>23</v>
      </c>
      <c r="F46" s="57"/>
      <c r="G46" s="58"/>
      <c r="H46" s="36">
        <v>10</v>
      </c>
      <c r="I46" s="53"/>
      <c r="J46" s="53"/>
      <c r="K46" s="36">
        <v>2</v>
      </c>
      <c r="L46" s="59" t="s">
        <v>24</v>
      </c>
      <c r="M46" s="32"/>
      <c r="N46" s="32"/>
      <c r="O46" s="32"/>
      <c r="P46" s="53"/>
      <c r="Q46" s="53" t="s">
        <v>112</v>
      </c>
      <c r="R46" s="33"/>
    </row>
    <row r="47" spans="1:18" s="7" customFormat="1" x14ac:dyDescent="0.2">
      <c r="A47" s="56" t="s">
        <v>123</v>
      </c>
      <c r="B47" s="56" t="s">
        <v>124</v>
      </c>
      <c r="C47" s="57"/>
      <c r="D47" s="57"/>
      <c r="E47" s="58" t="s">
        <v>23</v>
      </c>
      <c r="F47" s="57"/>
      <c r="G47" s="58"/>
      <c r="H47" s="36">
        <v>15</v>
      </c>
      <c r="I47" s="53"/>
      <c r="J47" s="53"/>
      <c r="K47" s="36">
        <v>2</v>
      </c>
      <c r="L47" s="59" t="s">
        <v>125</v>
      </c>
      <c r="M47" s="38"/>
      <c r="N47" s="38"/>
      <c r="O47" s="38"/>
      <c r="P47" s="53"/>
      <c r="Q47" s="53" t="s">
        <v>112</v>
      </c>
      <c r="R47" s="33"/>
    </row>
    <row r="48" spans="1:18" s="7" customFormat="1" x14ac:dyDescent="0.25">
      <c r="A48" s="73" t="s">
        <v>81</v>
      </c>
      <c r="B48" s="73"/>
      <c r="C48" s="21">
        <f>SUMIF(C44:C47,"=x",$G44:$G47)+SUMIF(C44:C47,"=x",$H44:$H47)+SUMIF(C44:C47,"=x",$I44:$I47)+SUMIF(C44:C47,"=x",$J44:$J47)</f>
        <v>0</v>
      </c>
      <c r="D48" s="21">
        <f t="shared" ref="D48:F48" si="2">SUMIF(D44:D47,"=x",$G44:$G47)+SUMIF(D44:D47,"=x",$H44:$H47)+SUMIF(D44:D47,"=x",$I44:$I47)+SUMIF(D44:D47,"=x",$J44:$J47)</f>
        <v>0</v>
      </c>
      <c r="E48" s="21">
        <v>116</v>
      </c>
      <c r="F48" s="21">
        <f t="shared" si="2"/>
        <v>0</v>
      </c>
      <c r="G48" s="74">
        <f>SUM(G41:H47)</f>
        <v>116</v>
      </c>
      <c r="H48" s="75"/>
      <c r="I48" s="75"/>
      <c r="J48" s="75"/>
      <c r="K48" s="75"/>
      <c r="L48" s="75"/>
      <c r="M48" s="22"/>
      <c r="N48" s="22"/>
      <c r="O48" s="22"/>
      <c r="P48" s="22"/>
      <c r="Q48" s="29"/>
      <c r="R48" s="29"/>
    </row>
    <row r="49" spans="1:18" s="7" customFormat="1" x14ac:dyDescent="0.25">
      <c r="A49" s="76" t="s">
        <v>82</v>
      </c>
      <c r="B49" s="76"/>
      <c r="C49" s="15">
        <f>SUMIF(C44:C47,"=x",$K44:$K47)</f>
        <v>0</v>
      </c>
      <c r="D49" s="15">
        <f t="shared" ref="D49:F49" si="3">SUMIF(D44:D47,"=x",$K44:$K47)</f>
        <v>0</v>
      </c>
      <c r="E49" s="15">
        <f>+K41+K42+K43+K44+K45+K46+K47</f>
        <v>25</v>
      </c>
      <c r="F49" s="15">
        <f t="shared" si="3"/>
        <v>0</v>
      </c>
      <c r="G49" s="77">
        <f>SUM(K41:K47)</f>
        <v>25</v>
      </c>
      <c r="H49" s="78"/>
      <c r="I49" s="78"/>
      <c r="J49" s="78"/>
      <c r="K49" s="78"/>
      <c r="L49" s="78"/>
      <c r="M49" s="22"/>
      <c r="N49" s="22"/>
      <c r="O49" s="22"/>
      <c r="P49" s="22"/>
      <c r="Q49" s="29"/>
      <c r="R49" s="29"/>
    </row>
    <row r="50" spans="1:18" s="7" customFormat="1" x14ac:dyDescent="0.2">
      <c r="A50" s="18" t="s">
        <v>126</v>
      </c>
      <c r="B50" s="18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26"/>
      <c r="R50" s="26"/>
    </row>
    <row r="51" spans="1:18" s="7" customFormat="1" x14ac:dyDescent="0.25">
      <c r="A51" s="53" t="s">
        <v>127</v>
      </c>
      <c r="B51" s="62" t="s">
        <v>128</v>
      </c>
      <c r="C51" s="36"/>
      <c r="D51" s="36"/>
      <c r="E51" s="36" t="s">
        <v>23</v>
      </c>
      <c r="F51" s="36"/>
      <c r="G51" s="36"/>
      <c r="H51" s="36"/>
      <c r="I51" s="36"/>
      <c r="J51" s="36">
        <v>10</v>
      </c>
      <c r="K51" s="36">
        <v>4</v>
      </c>
      <c r="L51" s="36" t="s">
        <v>129</v>
      </c>
      <c r="M51" s="32"/>
      <c r="N51" s="32"/>
      <c r="O51" s="32"/>
      <c r="P51" s="53" t="s">
        <v>98</v>
      </c>
      <c r="Q51" s="33"/>
      <c r="R51" s="33" t="s">
        <v>130</v>
      </c>
    </row>
    <row r="52" spans="1:18" s="7" customFormat="1" x14ac:dyDescent="0.25">
      <c r="A52" s="53" t="s">
        <v>131</v>
      </c>
      <c r="B52" s="62" t="s">
        <v>132</v>
      </c>
      <c r="C52" s="36"/>
      <c r="D52" s="36"/>
      <c r="E52" s="36"/>
      <c r="F52" s="36" t="s">
        <v>23</v>
      </c>
      <c r="G52" s="36"/>
      <c r="H52" s="36"/>
      <c r="I52" s="36"/>
      <c r="J52" s="36">
        <v>90</v>
      </c>
      <c r="K52" s="36">
        <v>18</v>
      </c>
      <c r="L52" s="36" t="s">
        <v>129</v>
      </c>
      <c r="M52" s="63"/>
      <c r="N52" s="63"/>
      <c r="O52" s="63"/>
      <c r="P52" s="53"/>
      <c r="Q52" s="33" t="s">
        <v>133</v>
      </c>
      <c r="R52" s="33" t="s">
        <v>134</v>
      </c>
    </row>
    <row r="53" spans="1:18" s="7" customFormat="1" x14ac:dyDescent="0.25">
      <c r="A53" s="73" t="s">
        <v>81</v>
      </c>
      <c r="B53" s="73"/>
      <c r="C53" s="21">
        <f>SUMIF(C51:C51,"=x",$G51:$G51)+SUMIF(C51:C51,"=x",$H51:$H51)+SUMIF(C51:C51,"=x",$I51:$I51)+SUMIF(C51:C51,"=x",$J51:$J51)</f>
        <v>0</v>
      </c>
      <c r="D53" s="21">
        <f>SUMIF(D51:D51,"=x",$G51:$G51)+SUMIF(D51:D51,"=x",$H51:$H51)+SUMIF(D51:D51,"=x",$I51:$I51)+SUMIF(D51:D51,"=x",$J51:$J51)</f>
        <v>0</v>
      </c>
      <c r="E53" s="21">
        <v>10</v>
      </c>
      <c r="F53" s="21">
        <v>90</v>
      </c>
      <c r="G53" s="74">
        <f>SUM(J51:J52)</f>
        <v>100</v>
      </c>
      <c r="H53" s="75"/>
      <c r="I53" s="75"/>
      <c r="J53" s="75"/>
      <c r="K53" s="75"/>
      <c r="L53" s="75"/>
      <c r="M53" s="22"/>
      <c r="N53" s="22"/>
      <c r="O53" s="22"/>
      <c r="P53" s="22"/>
      <c r="Q53" s="29"/>
      <c r="R53" s="29"/>
    </row>
    <row r="54" spans="1:18" x14ac:dyDescent="0.2">
      <c r="A54" s="76" t="s">
        <v>82</v>
      </c>
      <c r="B54" s="76"/>
      <c r="C54" s="15">
        <f>SUMIF(C51:C51,"=x",$K51:$K51)</f>
        <v>0</v>
      </c>
      <c r="D54" s="15">
        <f>SUMIF(D51:D51,"=x",$K51:$K51)</f>
        <v>0</v>
      </c>
      <c r="E54" s="15">
        <f>SUMIF(E51:E51,"=x",$K51:$K51)</f>
        <v>4</v>
      </c>
      <c r="F54" s="15">
        <v>18</v>
      </c>
      <c r="G54" s="77">
        <f>SUM(K51:K52)</f>
        <v>22</v>
      </c>
      <c r="H54" s="77"/>
      <c r="I54" s="77"/>
      <c r="J54" s="77"/>
      <c r="K54" s="77"/>
      <c r="L54" s="77"/>
      <c r="M54" s="41"/>
      <c r="N54" s="41"/>
      <c r="O54" s="41"/>
      <c r="P54" s="22"/>
      <c r="Q54" s="29"/>
      <c r="R54" s="41"/>
    </row>
    <row r="55" spans="1:18" x14ac:dyDescent="0.2">
      <c r="A55" s="27" t="s">
        <v>135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49"/>
      <c r="N55" s="49"/>
      <c r="O55" s="49"/>
      <c r="P55" s="10"/>
      <c r="Q55" s="26" t="s">
        <v>112</v>
      </c>
      <c r="R55" s="49"/>
    </row>
    <row r="56" spans="1:18" ht="25.5" x14ac:dyDescent="0.2">
      <c r="A56" s="64" t="s">
        <v>136</v>
      </c>
      <c r="B56" s="52" t="s">
        <v>137</v>
      </c>
      <c r="C56" s="36"/>
      <c r="D56" s="36"/>
      <c r="E56" s="36"/>
      <c r="F56" s="36" t="s">
        <v>23</v>
      </c>
      <c r="G56" s="36"/>
      <c r="H56" s="36">
        <v>14</v>
      </c>
      <c r="I56" s="36"/>
      <c r="J56" s="36"/>
      <c r="K56" s="36">
        <v>2</v>
      </c>
      <c r="L56" s="61" t="s">
        <v>125</v>
      </c>
      <c r="M56" s="55" t="s">
        <v>138</v>
      </c>
      <c r="N56" s="55" t="s">
        <v>131</v>
      </c>
      <c r="O56" s="55" t="s">
        <v>132</v>
      </c>
      <c r="P56" s="53" t="s">
        <v>98</v>
      </c>
      <c r="Q56" s="33"/>
      <c r="R56" s="65" t="s">
        <v>139</v>
      </c>
    </row>
    <row r="57" spans="1:18" ht="38.25" x14ac:dyDescent="0.2">
      <c r="A57" s="64" t="s">
        <v>140</v>
      </c>
      <c r="B57" s="66" t="s">
        <v>141</v>
      </c>
      <c r="C57" s="36"/>
      <c r="D57" s="36"/>
      <c r="E57" s="36"/>
      <c r="F57" s="36" t="s">
        <v>23</v>
      </c>
      <c r="G57" s="36"/>
      <c r="H57" s="36">
        <v>15</v>
      </c>
      <c r="I57" s="36"/>
      <c r="J57" s="36"/>
      <c r="K57" s="36">
        <v>2</v>
      </c>
      <c r="L57" s="61" t="s">
        <v>125</v>
      </c>
      <c r="M57" s="67" t="s">
        <v>142</v>
      </c>
      <c r="N57" s="68" t="s">
        <v>143</v>
      </c>
      <c r="O57" s="67" t="s">
        <v>144</v>
      </c>
      <c r="P57" s="53"/>
      <c r="Q57" s="33" t="s">
        <v>112</v>
      </c>
      <c r="R57" s="65" t="s">
        <v>145</v>
      </c>
    </row>
    <row r="58" spans="1:18" x14ac:dyDescent="0.2">
      <c r="A58" s="73" t="s">
        <v>81</v>
      </c>
      <c r="B58" s="73"/>
      <c r="C58" s="21">
        <f>SUMIF(C56:C56,"=x",$G56:$G56)+SUMIF(C56:C56,"=x",$H56:$H56)+SUMIF(C56:C56,"=x",$I56:$I56)+SUMIF(C56:C56,"=x",$J56:$J56)</f>
        <v>0</v>
      </c>
      <c r="D58" s="21">
        <f>SUMIF(D56:D56,"=x",$G56:$G56)+SUMIF(D56:D56,"=x",$H56:$H56)+SUMIF(D56:D56,"=x",$I56:$I56)+SUMIF(D56:D56,"=x",$J56:$J56)</f>
        <v>0</v>
      </c>
      <c r="E58" s="21">
        <f>SUMIF(E56:E56,"=x",$G56:$G56)+SUMIF(E56:E56,"=x",$H56:$H56)+SUMIF(E56:E56,"=x",$I56:$I56)+SUMIF(E56:E56,"=x",$J56:$J56)</f>
        <v>0</v>
      </c>
      <c r="F58" s="21">
        <v>29</v>
      </c>
      <c r="G58" s="74">
        <f>SUM(H56:H57)</f>
        <v>29</v>
      </c>
      <c r="H58" s="75"/>
      <c r="I58" s="75"/>
      <c r="J58" s="75"/>
      <c r="K58" s="75"/>
      <c r="L58" s="75"/>
      <c r="M58" s="22"/>
      <c r="N58" s="22"/>
      <c r="O58" s="22"/>
      <c r="P58" s="22"/>
      <c r="Q58" s="29"/>
      <c r="R58" s="29"/>
    </row>
    <row r="59" spans="1:18" ht="12.75" customHeight="1" x14ac:dyDescent="0.2">
      <c r="A59" s="76" t="s">
        <v>82</v>
      </c>
      <c r="B59" s="76"/>
      <c r="C59" s="15">
        <f>SUMIF(C56:C56,"=x",$K56:$K56)</f>
        <v>0</v>
      </c>
      <c r="D59" s="15">
        <f>SUMIF(D56:D56,"=x",$K56:$K56)</f>
        <v>0</v>
      </c>
      <c r="E59" s="15">
        <f>SUMIF(E56:E56,"=x",$K56:$K56)</f>
        <v>0</v>
      </c>
      <c r="F59" s="15">
        <v>4</v>
      </c>
      <c r="G59" s="77">
        <f>SUM(K56:K57)</f>
        <v>4</v>
      </c>
      <c r="H59" s="78"/>
      <c r="I59" s="78"/>
      <c r="J59" s="78"/>
      <c r="K59" s="78"/>
      <c r="L59" s="78"/>
      <c r="M59" s="42"/>
      <c r="N59" s="43"/>
      <c r="O59" s="42"/>
      <c r="P59" s="22"/>
      <c r="Q59" s="41"/>
      <c r="R59" s="41"/>
    </row>
    <row r="60" spans="1:18" x14ac:dyDescent="0.2">
      <c r="A60" s="27" t="s">
        <v>146</v>
      </c>
      <c r="B60" s="18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50"/>
      <c r="N60" s="50"/>
      <c r="O60" s="50"/>
      <c r="P60" s="10"/>
      <c r="Q60" s="26"/>
      <c r="R60" s="26"/>
    </row>
    <row r="61" spans="1:18" ht="63.75" x14ac:dyDescent="0.2">
      <c r="A61" s="64" t="s">
        <v>147</v>
      </c>
      <c r="B61" s="66" t="s">
        <v>148</v>
      </c>
      <c r="C61" s="36"/>
      <c r="D61" s="36"/>
      <c r="E61" s="36"/>
      <c r="F61" s="36" t="s">
        <v>23</v>
      </c>
      <c r="G61" s="36"/>
      <c r="H61" s="36">
        <v>0</v>
      </c>
      <c r="I61" s="36"/>
      <c r="J61" s="36"/>
      <c r="K61" s="36">
        <v>2</v>
      </c>
      <c r="L61" s="59" t="s">
        <v>149</v>
      </c>
      <c r="M61" s="69" t="s">
        <v>142</v>
      </c>
      <c r="N61" s="70" t="s">
        <v>150</v>
      </c>
      <c r="O61" s="67" t="s">
        <v>151</v>
      </c>
      <c r="P61" s="53"/>
      <c r="Q61" s="33" t="s">
        <v>112</v>
      </c>
      <c r="R61" s="33" t="s">
        <v>152</v>
      </c>
    </row>
    <row r="62" spans="1:18" x14ac:dyDescent="0.2">
      <c r="A62" s="73" t="s">
        <v>81</v>
      </c>
      <c r="B62" s="73"/>
      <c r="C62" s="21">
        <v>0</v>
      </c>
      <c r="D62" s="21">
        <v>0</v>
      </c>
      <c r="E62" s="21">
        <v>0</v>
      </c>
      <c r="F62" s="21">
        <v>0</v>
      </c>
      <c r="G62" s="74">
        <v>0</v>
      </c>
      <c r="H62" s="75"/>
      <c r="I62" s="75"/>
      <c r="J62" s="75"/>
      <c r="K62" s="75"/>
      <c r="L62" s="75"/>
      <c r="M62" s="22"/>
      <c r="N62" s="22"/>
      <c r="O62" s="22"/>
      <c r="P62" s="22"/>
      <c r="Q62" s="29"/>
      <c r="R62" s="29"/>
    </row>
    <row r="63" spans="1:18" x14ac:dyDescent="0.2">
      <c r="A63" s="76" t="s">
        <v>82</v>
      </c>
      <c r="B63" s="76"/>
      <c r="C63" s="15">
        <v>0</v>
      </c>
      <c r="D63" s="15">
        <v>0</v>
      </c>
      <c r="E63" s="15">
        <v>0</v>
      </c>
      <c r="F63" s="15">
        <v>2</v>
      </c>
      <c r="G63" s="77">
        <f>SUM(K61:K61)</f>
        <v>2</v>
      </c>
      <c r="H63" s="78"/>
      <c r="I63" s="78"/>
      <c r="J63" s="78"/>
      <c r="K63" s="78"/>
      <c r="L63" s="78"/>
      <c r="M63" s="22"/>
      <c r="N63" s="22"/>
      <c r="O63" s="22"/>
      <c r="P63" s="22"/>
      <c r="Q63" s="41"/>
      <c r="R63" s="41"/>
    </row>
    <row r="64" spans="1:18" x14ac:dyDescent="0.2">
      <c r="A64" s="27" t="s">
        <v>153</v>
      </c>
      <c r="B64" s="18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50"/>
      <c r="N64" s="50"/>
      <c r="O64" s="50"/>
      <c r="P64" s="10"/>
      <c r="Q64" s="26"/>
      <c r="R64" s="26"/>
    </row>
    <row r="65" spans="1:18" x14ac:dyDescent="0.2">
      <c r="A65" s="64" t="s">
        <v>154</v>
      </c>
      <c r="B65" s="52" t="s">
        <v>155</v>
      </c>
      <c r="C65" s="36" t="s">
        <v>23</v>
      </c>
      <c r="D65" s="36"/>
      <c r="E65" s="36"/>
      <c r="F65" s="36"/>
      <c r="G65" s="36"/>
      <c r="H65" s="36">
        <v>0</v>
      </c>
      <c r="I65" s="36"/>
      <c r="J65" s="36"/>
      <c r="K65" s="36">
        <v>0</v>
      </c>
      <c r="L65" s="59" t="s">
        <v>24</v>
      </c>
      <c r="M65" s="38"/>
      <c r="N65" s="38"/>
      <c r="O65" s="38"/>
      <c r="P65" s="53"/>
      <c r="Q65" s="33" t="s">
        <v>156</v>
      </c>
      <c r="R65" s="33" t="s">
        <v>157</v>
      </c>
    </row>
    <row r="66" spans="1:18" x14ac:dyDescent="0.2">
      <c r="A66" s="73" t="s">
        <v>81</v>
      </c>
      <c r="B66" s="73"/>
      <c r="C66" s="21">
        <f>SUMIF(C64:C64,"=x",$G64:$G64)+SUMIF(C64:C64,"=x",$H64:$H64)+SUMIF(C64:C64,"=x",$I64:$I64)+SUMIF(C64:C64,"=x",$J64:$J64)</f>
        <v>0</v>
      </c>
      <c r="D66" s="21">
        <f>SUMIF(D64:D64,"=x",$G64:$G64)+SUMIF(D64:D64,"=x",$H64:$H64)+SUMIF(D64:D64,"=x",$I64:$I64)+SUMIF(D64:D64,"=x",$J64:$J64)</f>
        <v>0</v>
      </c>
      <c r="E66" s="21">
        <f>SUMIF(E64:E64,"=x",$G64:$G64)+SUMIF(E64:E64,"=x",$H64:$H64)+SUMIF(E64:E64,"=x",$I64:$I64)+SUMIF(E64:E64,"=x",$J64:$J64)</f>
        <v>0</v>
      </c>
      <c r="F66" s="21">
        <f>SUMIF(F64:F64,"=x",$G64:$G64)+SUMIF(F64:F64,"=x",$H64:$H64)+SUMIF(F64:F64,"=x",$I64:$I64)+SUMIF(F64:F64,"=x",$J64:$J64)</f>
        <v>0</v>
      </c>
      <c r="G66" s="74">
        <f>SUM(C66:F66)</f>
        <v>0</v>
      </c>
      <c r="H66" s="75"/>
      <c r="I66" s="75"/>
      <c r="J66" s="75"/>
      <c r="K66" s="75"/>
      <c r="L66" s="75"/>
      <c r="M66" s="22"/>
      <c r="N66" s="22"/>
      <c r="O66" s="22"/>
      <c r="P66" s="22"/>
      <c r="Q66" s="29"/>
      <c r="R66" s="29"/>
    </row>
    <row r="67" spans="1:18" x14ac:dyDescent="0.2">
      <c r="A67" s="76" t="s">
        <v>82</v>
      </c>
      <c r="B67" s="76"/>
      <c r="C67" s="15">
        <f>SUMIF(C64:C64,"=x",$K64:$K64)</f>
        <v>0</v>
      </c>
      <c r="D67" s="15">
        <f>SUMIF(D64:D64,"=x",$K64:$K64)</f>
        <v>0</v>
      </c>
      <c r="E67" s="15">
        <f>SUMIF(E64:E64,"=x",$K64:$K64)</f>
        <v>0</v>
      </c>
      <c r="F67" s="15">
        <f>SUMIF(F64:F64,"=x",$K64:$K64)</f>
        <v>0</v>
      </c>
      <c r="G67" s="77">
        <f>SUM(K64:K65)</f>
        <v>0</v>
      </c>
      <c r="H67" s="78"/>
      <c r="I67" s="78"/>
      <c r="J67" s="78"/>
      <c r="K67" s="78"/>
      <c r="L67" s="78"/>
      <c r="M67" s="44"/>
      <c r="N67" s="44"/>
      <c r="O67" s="44"/>
      <c r="P67" s="22"/>
      <c r="Q67" s="29"/>
      <c r="R67" s="41"/>
    </row>
    <row r="68" spans="1:18" x14ac:dyDescent="0.2">
      <c r="A68" s="27" t="s">
        <v>158</v>
      </c>
      <c r="B68" s="18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50"/>
      <c r="N68" s="50"/>
      <c r="O68" s="50"/>
      <c r="P68" s="10"/>
      <c r="Q68" s="26"/>
      <c r="R68" s="26"/>
    </row>
    <row r="69" spans="1:18" x14ac:dyDescent="0.2">
      <c r="A69" s="64"/>
      <c r="B69" s="52" t="s">
        <v>159</v>
      </c>
      <c r="C69" s="36" t="s">
        <v>23</v>
      </c>
      <c r="D69" s="36" t="s">
        <v>23</v>
      </c>
      <c r="E69" s="36" t="s">
        <v>23</v>
      </c>
      <c r="F69" s="36" t="s">
        <v>23</v>
      </c>
      <c r="G69" s="36"/>
      <c r="H69" s="36"/>
      <c r="I69" s="36"/>
      <c r="J69" s="36"/>
      <c r="K69" s="36">
        <v>7</v>
      </c>
      <c r="L69" s="61"/>
      <c r="M69" s="38"/>
      <c r="N69" s="38"/>
      <c r="O69" s="38"/>
      <c r="P69" s="53"/>
      <c r="Q69" s="33"/>
      <c r="R69" s="33" t="s">
        <v>160</v>
      </c>
    </row>
    <row r="70" spans="1:18" x14ac:dyDescent="0.2">
      <c r="A70" s="73" t="s">
        <v>81</v>
      </c>
      <c r="B70" s="73"/>
      <c r="C70" s="21">
        <f>SUMIF(C68:C68,"=x",$G68:$G68)+SUMIF(C68:C68,"=x",$H68:$H68)+SUMIF(C68:C68,"=x",$I68:$I68)+SUMIF(C68:C68,"=x",$J68:$J68)</f>
        <v>0</v>
      </c>
      <c r="D70" s="21">
        <f>SUMIF(D68:D68,"=x",$G68:$G68)+SUMIF(D68:D68,"=x",$H68:$H68)+SUMIF(D68:D68,"=x",$I68:$I68)+SUMIF(D68:D68,"=x",$J68:$J68)</f>
        <v>0</v>
      </c>
      <c r="E70" s="21">
        <f>SUMIF(E68:E68,"=x",$G68:$G68)+SUMIF(E68:E68,"=x",$H68:$H68)+SUMIF(E68:E68,"=x",$I68:$I68)+SUMIF(E68:E68,"=x",$J68:$J68)</f>
        <v>0</v>
      </c>
      <c r="F70" s="21">
        <f>SUMIF(F68:F68,"=x",$G68:$G68)+SUMIF(F68:F68,"=x",$H68:$H68)+SUMIF(F68:F68,"=x",$I68:$I68)+SUMIF(F68:F68,"=x",$J68:$J68)</f>
        <v>0</v>
      </c>
      <c r="G70" s="74">
        <v>0</v>
      </c>
      <c r="H70" s="75"/>
      <c r="I70" s="75"/>
      <c r="J70" s="75"/>
      <c r="K70" s="75"/>
      <c r="L70" s="75"/>
      <c r="M70" s="22"/>
      <c r="N70" s="22"/>
      <c r="O70" s="22"/>
      <c r="P70" s="22"/>
      <c r="Q70" s="29"/>
      <c r="R70" s="29"/>
    </row>
    <row r="71" spans="1:18" x14ac:dyDescent="0.2">
      <c r="A71" s="76" t="s">
        <v>82</v>
      </c>
      <c r="B71" s="76"/>
      <c r="C71" s="77">
        <v>7</v>
      </c>
      <c r="D71" s="77"/>
      <c r="E71" s="77"/>
      <c r="F71" s="77"/>
      <c r="G71" s="77">
        <v>7</v>
      </c>
      <c r="H71" s="78"/>
      <c r="I71" s="78"/>
      <c r="J71" s="78"/>
      <c r="K71" s="78"/>
      <c r="L71" s="78"/>
      <c r="M71" s="11"/>
      <c r="N71" s="11"/>
      <c r="O71" s="11"/>
      <c r="P71" s="22"/>
      <c r="Q71" s="29"/>
      <c r="R71" s="29"/>
    </row>
    <row r="72" spans="1:18" x14ac:dyDescent="0.2">
      <c r="A72" s="18" t="s">
        <v>161</v>
      </c>
      <c r="B72" s="18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51"/>
      <c r="N72" s="51"/>
      <c r="O72" s="51"/>
      <c r="P72" s="10"/>
      <c r="Q72" s="26"/>
      <c r="R72" s="26"/>
    </row>
    <row r="73" spans="1:18" x14ac:dyDescent="0.2">
      <c r="A73" s="73" t="s">
        <v>81</v>
      </c>
      <c r="B73" s="73"/>
      <c r="C73" s="21">
        <f>+C25</f>
        <v>124</v>
      </c>
      <c r="D73" s="21">
        <f>+D38+D31+D25</f>
        <v>124</v>
      </c>
      <c r="E73" s="21">
        <f>+E38+E48+E53</f>
        <v>140</v>
      </c>
      <c r="F73" s="21">
        <f>SUMIF($A7:$A72,$A73,F7:F72)</f>
        <v>119</v>
      </c>
      <c r="G73" s="74">
        <f>SUM(G62+G58+G53+G48+G38+G31+G25)</f>
        <v>507</v>
      </c>
      <c r="H73" s="75"/>
      <c r="I73" s="75"/>
      <c r="J73" s="75"/>
      <c r="K73" s="75"/>
      <c r="L73" s="75"/>
      <c r="M73" s="11"/>
      <c r="N73" s="11"/>
      <c r="O73" s="11"/>
      <c r="P73" s="22"/>
      <c r="Q73" s="41"/>
      <c r="R73" s="41"/>
    </row>
    <row r="74" spans="1:18" x14ac:dyDescent="0.2">
      <c r="A74" s="76" t="s">
        <v>82</v>
      </c>
      <c r="B74" s="76"/>
      <c r="C74" s="15">
        <f>SUMIF($A8:$A73,$A74,C8:C73)</f>
        <v>37</v>
      </c>
      <c r="D74" s="15">
        <f>+D39+D32+D26</f>
        <v>28</v>
      </c>
      <c r="E74" s="15">
        <f>+E54+E49+E39</f>
        <v>31</v>
      </c>
      <c r="F74" s="15">
        <f>+F63+F59+F54</f>
        <v>24</v>
      </c>
      <c r="G74" s="77">
        <f>SUM(C74:F74)</f>
        <v>120</v>
      </c>
      <c r="H74" s="78"/>
      <c r="I74" s="78"/>
      <c r="J74" s="78"/>
      <c r="K74" s="78"/>
      <c r="L74" s="78"/>
      <c r="M74" s="12"/>
      <c r="N74" s="12"/>
      <c r="O74" s="12"/>
      <c r="P74" s="22"/>
      <c r="Q74" s="41"/>
      <c r="R74" s="41"/>
    </row>
  </sheetData>
  <mergeCells count="52">
    <mergeCell ref="Q6:Q7"/>
    <mergeCell ref="R6:R7"/>
    <mergeCell ref="A74:B74"/>
    <mergeCell ref="G74:L74"/>
    <mergeCell ref="C71:F71"/>
    <mergeCell ref="A70:B70"/>
    <mergeCell ref="G70:L70"/>
    <mergeCell ref="A71:B71"/>
    <mergeCell ref="G71:L71"/>
    <mergeCell ref="A73:B73"/>
    <mergeCell ref="G73:L73"/>
    <mergeCell ref="A63:B63"/>
    <mergeCell ref="G63:L63"/>
    <mergeCell ref="A66:B66"/>
    <mergeCell ref="G66:L66"/>
    <mergeCell ref="A67:B67"/>
    <mergeCell ref="A54:B54"/>
    <mergeCell ref="G54:L54"/>
    <mergeCell ref="G67:L67"/>
    <mergeCell ref="A58:B58"/>
    <mergeCell ref="G58:L58"/>
    <mergeCell ref="A59:B59"/>
    <mergeCell ref="G59:L59"/>
    <mergeCell ref="A62:B62"/>
    <mergeCell ref="G62:L62"/>
    <mergeCell ref="M6:O6"/>
    <mergeCell ref="A49:B49"/>
    <mergeCell ref="G49:L49"/>
    <mergeCell ref="A53:B53"/>
    <mergeCell ref="G53:L53"/>
    <mergeCell ref="A48:B48"/>
    <mergeCell ref="G48:L48"/>
    <mergeCell ref="P6:P7"/>
    <mergeCell ref="A32:B32"/>
    <mergeCell ref="G32:L32"/>
    <mergeCell ref="A6:A7"/>
    <mergeCell ref="B6:B7"/>
    <mergeCell ref="C6:F6"/>
    <mergeCell ref="G6:J6"/>
    <mergeCell ref="K6:K7"/>
    <mergeCell ref="L6:L7"/>
    <mergeCell ref="A25:B25"/>
    <mergeCell ref="G25:L25"/>
    <mergeCell ref="A26:B26"/>
    <mergeCell ref="G26:L26"/>
    <mergeCell ref="A31:B31"/>
    <mergeCell ref="A3:K3"/>
    <mergeCell ref="A38:B38"/>
    <mergeCell ref="G38:L38"/>
    <mergeCell ref="A39:B39"/>
    <mergeCell ref="G39:L39"/>
    <mergeCell ref="G31:L31"/>
  </mergeCells>
  <printOptions horizontalCentered="1"/>
  <pageMargins left="0" right="0" top="0" bottom="0" header="0" footer="0"/>
  <pageSetup paperSize="8" scale="95" fitToHeight="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mesterszakra 4félév levelező</vt:lpstr>
      <vt:lpstr>'mesterszakra 4félév levelező'!Nyomtatási_terület</vt:lpstr>
    </vt:vector>
  </TitlesOfParts>
  <Company>ELTE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Tóth Erzsébet</cp:lastModifiedBy>
  <cp:revision/>
  <dcterms:created xsi:type="dcterms:W3CDTF">2019-06-10T15:44:25Z</dcterms:created>
  <dcterms:modified xsi:type="dcterms:W3CDTF">2026-01-07T09:56:40Z</dcterms:modified>
</cp:coreProperties>
</file>